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orsicana-my.sharepoint.com/personal/mnielsen_cisd_org/Documents/Financial Transparency Website/"/>
    </mc:Choice>
  </mc:AlternateContent>
  <bookViews>
    <workbookView xWindow="0" yWindow="0" windowWidth="28800" windowHeight="12470"/>
  </bookViews>
  <sheets>
    <sheet name="DRptBud1000BudgetReport_csv_201" sheetId="1" r:id="rId1"/>
  </sheets>
  <calcPr calcId="0"/>
</workbook>
</file>

<file path=xl/calcChain.xml><?xml version="1.0" encoding="utf-8"?>
<calcChain xmlns="http://schemas.openxmlformats.org/spreadsheetml/2006/main">
  <c r="B2" i="1" l="1"/>
  <c r="D2" i="1"/>
  <c r="E2" i="1"/>
  <c r="G2" i="1"/>
  <c r="H2" i="1"/>
  <c r="I2" i="1"/>
  <c r="B3" i="1"/>
  <c r="D3" i="1"/>
  <c r="E3" i="1"/>
  <c r="G3" i="1"/>
  <c r="H3" i="1"/>
  <c r="I3" i="1"/>
  <c r="B4" i="1"/>
  <c r="D4" i="1"/>
  <c r="E4" i="1"/>
  <c r="G4" i="1"/>
  <c r="H4" i="1"/>
  <c r="I4" i="1"/>
  <c r="B5" i="1"/>
  <c r="D5" i="1"/>
  <c r="E5" i="1"/>
  <c r="G5" i="1"/>
  <c r="H5" i="1"/>
  <c r="I5" i="1"/>
  <c r="B6" i="1"/>
  <c r="D6" i="1"/>
  <c r="E6" i="1"/>
  <c r="G6" i="1"/>
  <c r="H6" i="1"/>
  <c r="I6" i="1"/>
  <c r="B7" i="1"/>
  <c r="D7" i="1"/>
  <c r="E7" i="1"/>
  <c r="G7" i="1"/>
  <c r="H7" i="1"/>
  <c r="I7" i="1"/>
  <c r="B8" i="1"/>
  <c r="D8" i="1"/>
  <c r="E8" i="1"/>
  <c r="G8" i="1"/>
  <c r="H8" i="1"/>
  <c r="I8" i="1"/>
  <c r="B9" i="1"/>
  <c r="D9" i="1"/>
  <c r="E9" i="1"/>
  <c r="G9" i="1"/>
  <c r="H9" i="1"/>
  <c r="I9" i="1"/>
  <c r="B10" i="1"/>
  <c r="D10" i="1"/>
  <c r="E10" i="1"/>
  <c r="G10" i="1"/>
  <c r="H10" i="1"/>
  <c r="I10" i="1"/>
  <c r="B11" i="1"/>
  <c r="D11" i="1"/>
  <c r="E11" i="1"/>
  <c r="G11" i="1"/>
  <c r="H11" i="1"/>
  <c r="I11" i="1"/>
  <c r="B12" i="1"/>
  <c r="D12" i="1"/>
  <c r="E12" i="1"/>
  <c r="G12" i="1"/>
  <c r="H12" i="1"/>
  <c r="I12" i="1"/>
  <c r="B13" i="1"/>
  <c r="D13" i="1"/>
  <c r="E13" i="1"/>
  <c r="G13" i="1"/>
  <c r="H13" i="1"/>
  <c r="I13" i="1"/>
  <c r="B14" i="1"/>
  <c r="D14" i="1"/>
  <c r="E14" i="1"/>
  <c r="G14" i="1"/>
  <c r="H14" i="1"/>
  <c r="I14" i="1"/>
  <c r="B15" i="1"/>
  <c r="D15" i="1"/>
  <c r="E15" i="1"/>
  <c r="G15" i="1"/>
  <c r="H15" i="1"/>
  <c r="I15" i="1"/>
  <c r="B16" i="1"/>
  <c r="D16" i="1"/>
  <c r="E16" i="1"/>
  <c r="G16" i="1"/>
  <c r="H16" i="1"/>
  <c r="I16" i="1"/>
  <c r="B17" i="1"/>
  <c r="D17" i="1"/>
  <c r="E17" i="1"/>
  <c r="G17" i="1"/>
  <c r="H17" i="1"/>
  <c r="I17" i="1"/>
  <c r="B18" i="1"/>
  <c r="D18" i="1"/>
  <c r="E18" i="1"/>
  <c r="G18" i="1"/>
  <c r="H18" i="1"/>
  <c r="I18" i="1"/>
  <c r="B19" i="1"/>
  <c r="D19" i="1"/>
  <c r="E19" i="1"/>
  <c r="G19" i="1"/>
  <c r="H19" i="1"/>
  <c r="I19" i="1"/>
  <c r="B20" i="1"/>
  <c r="D20" i="1"/>
  <c r="E20" i="1"/>
  <c r="G20" i="1"/>
  <c r="H20" i="1"/>
  <c r="I20" i="1"/>
  <c r="B21" i="1"/>
  <c r="D21" i="1"/>
  <c r="E21" i="1"/>
  <c r="G21" i="1"/>
  <c r="H21" i="1"/>
  <c r="I21" i="1"/>
  <c r="B22" i="1"/>
  <c r="D22" i="1"/>
  <c r="E22" i="1"/>
  <c r="G22" i="1"/>
  <c r="H22" i="1"/>
  <c r="I22" i="1"/>
  <c r="B23" i="1"/>
  <c r="D23" i="1"/>
  <c r="E23" i="1"/>
  <c r="G23" i="1"/>
  <c r="H23" i="1"/>
  <c r="I23" i="1"/>
  <c r="B24" i="1"/>
  <c r="D24" i="1"/>
  <c r="E24" i="1"/>
  <c r="G24" i="1"/>
  <c r="H24" i="1"/>
  <c r="I24" i="1"/>
  <c r="B25" i="1"/>
  <c r="D25" i="1"/>
  <c r="E25" i="1"/>
  <c r="G25" i="1"/>
  <c r="H25" i="1"/>
  <c r="I25" i="1"/>
  <c r="B26" i="1"/>
  <c r="D26" i="1"/>
  <c r="E26" i="1"/>
  <c r="G26" i="1"/>
  <c r="H26" i="1"/>
  <c r="I26" i="1"/>
  <c r="B27" i="1"/>
  <c r="D27" i="1"/>
  <c r="E27" i="1"/>
  <c r="G27" i="1"/>
  <c r="H27" i="1"/>
  <c r="I27" i="1"/>
  <c r="B28" i="1"/>
  <c r="D28" i="1"/>
  <c r="E28" i="1"/>
  <c r="G28" i="1"/>
  <c r="H28" i="1"/>
  <c r="I28" i="1"/>
  <c r="B29" i="1"/>
  <c r="D29" i="1"/>
  <c r="E29" i="1"/>
  <c r="G29" i="1"/>
  <c r="H29" i="1"/>
  <c r="I29" i="1"/>
  <c r="B30" i="1"/>
  <c r="D30" i="1"/>
  <c r="E30" i="1"/>
  <c r="G30" i="1"/>
  <c r="H30" i="1"/>
  <c r="I30" i="1"/>
  <c r="B31" i="1"/>
  <c r="D31" i="1"/>
  <c r="E31" i="1"/>
  <c r="G31" i="1"/>
  <c r="H31" i="1"/>
  <c r="I31" i="1"/>
  <c r="B32" i="1"/>
  <c r="D32" i="1"/>
  <c r="E32" i="1"/>
  <c r="G32" i="1"/>
  <c r="H32" i="1"/>
  <c r="I32" i="1"/>
  <c r="B33" i="1"/>
  <c r="D33" i="1"/>
  <c r="E33" i="1"/>
  <c r="G33" i="1"/>
  <c r="H33" i="1"/>
  <c r="I33" i="1"/>
  <c r="B34" i="1"/>
  <c r="D34" i="1"/>
  <c r="E34" i="1"/>
  <c r="G34" i="1"/>
  <c r="H34" i="1"/>
  <c r="I34" i="1"/>
  <c r="B35" i="1"/>
  <c r="D35" i="1"/>
  <c r="E35" i="1"/>
  <c r="G35" i="1"/>
  <c r="H35" i="1"/>
  <c r="I35" i="1"/>
  <c r="B36" i="1"/>
  <c r="D36" i="1"/>
  <c r="E36" i="1"/>
  <c r="G36" i="1"/>
  <c r="H36" i="1"/>
  <c r="I36" i="1"/>
  <c r="B37" i="1"/>
  <c r="D37" i="1"/>
  <c r="E37" i="1"/>
  <c r="G37" i="1"/>
  <c r="H37" i="1"/>
  <c r="I37" i="1"/>
  <c r="B38" i="1"/>
  <c r="D38" i="1"/>
  <c r="E38" i="1"/>
  <c r="G38" i="1"/>
  <c r="H38" i="1"/>
  <c r="I38" i="1"/>
  <c r="B39" i="1"/>
  <c r="D39" i="1"/>
  <c r="E39" i="1"/>
  <c r="G39" i="1"/>
  <c r="H39" i="1"/>
  <c r="I39" i="1"/>
  <c r="B40" i="1"/>
  <c r="D40" i="1"/>
  <c r="E40" i="1"/>
  <c r="G40" i="1"/>
  <c r="H40" i="1"/>
  <c r="I40" i="1"/>
  <c r="B41" i="1"/>
  <c r="D41" i="1"/>
  <c r="E41" i="1"/>
  <c r="G41" i="1"/>
  <c r="H41" i="1"/>
  <c r="I41" i="1"/>
  <c r="B42" i="1"/>
  <c r="D42" i="1"/>
  <c r="E42" i="1"/>
  <c r="G42" i="1"/>
  <c r="H42" i="1"/>
  <c r="I42" i="1"/>
  <c r="B43" i="1"/>
  <c r="D43" i="1"/>
  <c r="E43" i="1"/>
  <c r="G43" i="1"/>
  <c r="H43" i="1"/>
  <c r="I43" i="1"/>
  <c r="B44" i="1"/>
  <c r="D44" i="1"/>
  <c r="E44" i="1"/>
  <c r="G44" i="1"/>
  <c r="H44" i="1"/>
  <c r="I44" i="1"/>
  <c r="B45" i="1"/>
  <c r="D45" i="1"/>
  <c r="E45" i="1"/>
  <c r="G45" i="1"/>
  <c r="H45" i="1"/>
  <c r="I45" i="1"/>
  <c r="B46" i="1"/>
  <c r="D46" i="1"/>
  <c r="E46" i="1"/>
  <c r="G46" i="1"/>
  <c r="H46" i="1"/>
  <c r="I46" i="1"/>
  <c r="B47" i="1"/>
  <c r="D47" i="1"/>
  <c r="E47" i="1"/>
  <c r="G47" i="1"/>
  <c r="H47" i="1"/>
  <c r="I47" i="1"/>
  <c r="B48" i="1"/>
  <c r="D48" i="1"/>
  <c r="E48" i="1"/>
  <c r="G48" i="1"/>
  <c r="H48" i="1"/>
  <c r="I48" i="1"/>
  <c r="B49" i="1"/>
  <c r="D49" i="1"/>
  <c r="E49" i="1"/>
  <c r="G49" i="1"/>
  <c r="H49" i="1"/>
  <c r="I49" i="1"/>
  <c r="B50" i="1"/>
  <c r="D50" i="1"/>
  <c r="E50" i="1"/>
  <c r="G50" i="1"/>
  <c r="H50" i="1"/>
  <c r="I50" i="1"/>
  <c r="B51" i="1"/>
  <c r="D51" i="1"/>
  <c r="E51" i="1"/>
  <c r="G51" i="1"/>
  <c r="H51" i="1"/>
  <c r="I51" i="1"/>
  <c r="B52" i="1"/>
  <c r="D52" i="1"/>
  <c r="E52" i="1"/>
  <c r="G52" i="1"/>
  <c r="H52" i="1"/>
  <c r="I52" i="1"/>
  <c r="B53" i="1"/>
  <c r="D53" i="1"/>
  <c r="E53" i="1"/>
  <c r="G53" i="1"/>
  <c r="H53" i="1"/>
  <c r="I53" i="1"/>
  <c r="B54" i="1"/>
  <c r="D54" i="1"/>
  <c r="E54" i="1"/>
  <c r="G54" i="1"/>
  <c r="H54" i="1"/>
  <c r="I54" i="1"/>
  <c r="B55" i="1"/>
  <c r="D55" i="1"/>
  <c r="E55" i="1"/>
  <c r="G55" i="1"/>
  <c r="H55" i="1"/>
  <c r="I55" i="1"/>
  <c r="B56" i="1"/>
  <c r="D56" i="1"/>
  <c r="E56" i="1"/>
  <c r="G56" i="1"/>
  <c r="H56" i="1"/>
  <c r="I56" i="1"/>
  <c r="B57" i="1"/>
  <c r="D57" i="1"/>
  <c r="E57" i="1"/>
  <c r="G57" i="1"/>
  <c r="H57" i="1"/>
  <c r="I57" i="1"/>
  <c r="B58" i="1"/>
  <c r="D58" i="1"/>
  <c r="E58" i="1"/>
  <c r="G58" i="1"/>
  <c r="H58" i="1"/>
  <c r="I58" i="1"/>
  <c r="B59" i="1"/>
  <c r="D59" i="1"/>
  <c r="E59" i="1"/>
  <c r="G59" i="1"/>
  <c r="H59" i="1"/>
  <c r="I59" i="1"/>
  <c r="B60" i="1"/>
  <c r="D60" i="1"/>
  <c r="E60" i="1"/>
  <c r="G60" i="1"/>
  <c r="H60" i="1"/>
  <c r="I60" i="1"/>
  <c r="B61" i="1"/>
  <c r="D61" i="1"/>
  <c r="E61" i="1"/>
  <c r="G61" i="1"/>
  <c r="H61" i="1"/>
  <c r="I61" i="1"/>
  <c r="B62" i="1"/>
  <c r="D62" i="1"/>
  <c r="E62" i="1"/>
  <c r="G62" i="1"/>
  <c r="H62" i="1"/>
  <c r="I62" i="1"/>
  <c r="B63" i="1"/>
  <c r="D63" i="1"/>
  <c r="E63" i="1"/>
  <c r="G63" i="1"/>
  <c r="H63" i="1"/>
  <c r="I63" i="1"/>
  <c r="B64" i="1"/>
  <c r="D64" i="1"/>
  <c r="E64" i="1"/>
  <c r="G64" i="1"/>
  <c r="H64" i="1"/>
  <c r="I64" i="1"/>
  <c r="B65" i="1"/>
  <c r="D65" i="1"/>
  <c r="E65" i="1"/>
  <c r="G65" i="1"/>
  <c r="H65" i="1"/>
  <c r="I65" i="1"/>
  <c r="B66" i="1"/>
  <c r="D66" i="1"/>
  <c r="E66" i="1"/>
  <c r="G66" i="1"/>
  <c r="H66" i="1"/>
  <c r="I66" i="1"/>
  <c r="B67" i="1"/>
  <c r="D67" i="1"/>
  <c r="E67" i="1"/>
  <c r="G67" i="1"/>
  <c r="H67" i="1"/>
  <c r="I67" i="1"/>
  <c r="B68" i="1"/>
  <c r="D68" i="1"/>
  <c r="E68" i="1"/>
  <c r="G68" i="1"/>
  <c r="H68" i="1"/>
  <c r="I68" i="1"/>
  <c r="B69" i="1"/>
  <c r="D69" i="1"/>
  <c r="E69" i="1"/>
  <c r="G69" i="1"/>
  <c r="H69" i="1"/>
  <c r="I69" i="1"/>
  <c r="B70" i="1"/>
  <c r="D70" i="1"/>
  <c r="E70" i="1"/>
  <c r="G70" i="1"/>
  <c r="H70" i="1"/>
  <c r="I70" i="1"/>
  <c r="B71" i="1"/>
  <c r="D71" i="1"/>
  <c r="E71" i="1"/>
  <c r="G71" i="1"/>
  <c r="H71" i="1"/>
  <c r="I71" i="1"/>
  <c r="B72" i="1"/>
  <c r="D72" i="1"/>
  <c r="E72" i="1"/>
  <c r="G72" i="1"/>
  <c r="H72" i="1"/>
  <c r="I72" i="1"/>
  <c r="B73" i="1"/>
  <c r="D73" i="1"/>
  <c r="E73" i="1"/>
  <c r="G73" i="1"/>
  <c r="H73" i="1"/>
  <c r="I73" i="1"/>
  <c r="B74" i="1"/>
  <c r="D74" i="1"/>
  <c r="E74" i="1"/>
  <c r="G74" i="1"/>
  <c r="H74" i="1"/>
  <c r="I74" i="1"/>
  <c r="B75" i="1"/>
  <c r="D75" i="1"/>
  <c r="E75" i="1"/>
  <c r="G75" i="1"/>
  <c r="H75" i="1"/>
  <c r="I75" i="1"/>
  <c r="B76" i="1"/>
  <c r="D76" i="1"/>
  <c r="E76" i="1"/>
  <c r="G76" i="1"/>
  <c r="H76" i="1"/>
  <c r="I76" i="1"/>
  <c r="B77" i="1"/>
  <c r="D77" i="1"/>
  <c r="E77" i="1"/>
  <c r="G77" i="1"/>
  <c r="H77" i="1"/>
  <c r="I77" i="1"/>
  <c r="B78" i="1"/>
  <c r="D78" i="1"/>
  <c r="E78" i="1"/>
  <c r="G78" i="1"/>
  <c r="H78" i="1"/>
  <c r="I78" i="1"/>
  <c r="B79" i="1"/>
  <c r="D79" i="1"/>
  <c r="E79" i="1"/>
  <c r="G79" i="1"/>
  <c r="H79" i="1"/>
  <c r="I79" i="1"/>
  <c r="B80" i="1"/>
  <c r="D80" i="1"/>
  <c r="E80" i="1"/>
  <c r="G80" i="1"/>
  <c r="H80" i="1"/>
  <c r="I80" i="1"/>
  <c r="B81" i="1"/>
  <c r="D81" i="1"/>
  <c r="E81" i="1"/>
  <c r="G81" i="1"/>
  <c r="H81" i="1"/>
  <c r="I81" i="1"/>
  <c r="B82" i="1"/>
  <c r="D82" i="1"/>
  <c r="E82" i="1"/>
  <c r="G82" i="1"/>
  <c r="H82" i="1"/>
  <c r="I82" i="1"/>
  <c r="B83" i="1"/>
  <c r="D83" i="1"/>
  <c r="E83" i="1"/>
  <c r="G83" i="1"/>
  <c r="H83" i="1"/>
  <c r="I83" i="1"/>
  <c r="B84" i="1"/>
  <c r="D84" i="1"/>
  <c r="E84" i="1"/>
  <c r="G84" i="1"/>
  <c r="H84" i="1"/>
  <c r="I84" i="1"/>
  <c r="B85" i="1"/>
  <c r="D85" i="1"/>
  <c r="E85" i="1"/>
  <c r="G85" i="1"/>
  <c r="H85" i="1"/>
  <c r="I85" i="1"/>
  <c r="B86" i="1"/>
  <c r="D86" i="1"/>
  <c r="E86" i="1"/>
  <c r="G86" i="1"/>
  <c r="H86" i="1"/>
  <c r="I86" i="1"/>
  <c r="B87" i="1"/>
  <c r="D87" i="1"/>
  <c r="E87" i="1"/>
  <c r="G87" i="1"/>
  <c r="H87" i="1"/>
  <c r="I87" i="1"/>
  <c r="B88" i="1"/>
  <c r="D88" i="1"/>
  <c r="E88" i="1"/>
  <c r="G88" i="1"/>
  <c r="H88" i="1"/>
  <c r="I88" i="1"/>
  <c r="B89" i="1"/>
  <c r="D89" i="1"/>
  <c r="E89" i="1"/>
  <c r="G89" i="1"/>
  <c r="H89" i="1"/>
  <c r="I89" i="1"/>
  <c r="B90" i="1"/>
  <c r="D90" i="1"/>
  <c r="E90" i="1"/>
  <c r="G90" i="1"/>
  <c r="H90" i="1"/>
  <c r="I90" i="1"/>
  <c r="B91" i="1"/>
  <c r="D91" i="1"/>
  <c r="E91" i="1"/>
  <c r="G91" i="1"/>
  <c r="H91" i="1"/>
  <c r="I91" i="1"/>
  <c r="B92" i="1"/>
  <c r="D92" i="1"/>
  <c r="E92" i="1"/>
  <c r="G92" i="1"/>
  <c r="H92" i="1"/>
  <c r="I92" i="1"/>
  <c r="B93" i="1"/>
  <c r="D93" i="1"/>
  <c r="E93" i="1"/>
  <c r="G93" i="1"/>
  <c r="H93" i="1"/>
  <c r="I93" i="1"/>
  <c r="B94" i="1"/>
  <c r="D94" i="1"/>
  <c r="E94" i="1"/>
  <c r="G94" i="1"/>
  <c r="H94" i="1"/>
  <c r="I94" i="1"/>
  <c r="B95" i="1"/>
  <c r="D95" i="1"/>
  <c r="E95" i="1"/>
  <c r="G95" i="1"/>
  <c r="H95" i="1"/>
  <c r="I95" i="1"/>
  <c r="B96" i="1"/>
  <c r="D96" i="1"/>
  <c r="E96" i="1"/>
  <c r="G96" i="1"/>
  <c r="H96" i="1"/>
  <c r="I96" i="1"/>
  <c r="B97" i="1"/>
  <c r="D97" i="1"/>
  <c r="E97" i="1"/>
  <c r="G97" i="1"/>
  <c r="H97" i="1"/>
  <c r="I97" i="1"/>
  <c r="B98" i="1"/>
  <c r="D98" i="1"/>
  <c r="E98" i="1"/>
  <c r="G98" i="1"/>
  <c r="H98" i="1"/>
  <c r="I98" i="1"/>
  <c r="B99" i="1"/>
  <c r="D99" i="1"/>
  <c r="E99" i="1"/>
  <c r="G99" i="1"/>
  <c r="H99" i="1"/>
  <c r="I99" i="1"/>
  <c r="B100" i="1"/>
  <c r="D100" i="1"/>
  <c r="E100" i="1"/>
  <c r="G100" i="1"/>
  <c r="H100" i="1"/>
  <c r="I100" i="1"/>
  <c r="B101" i="1"/>
  <c r="D101" i="1"/>
  <c r="E101" i="1"/>
  <c r="G101" i="1"/>
  <c r="H101" i="1"/>
  <c r="I101" i="1"/>
  <c r="B102" i="1"/>
  <c r="D102" i="1"/>
  <c r="E102" i="1"/>
  <c r="G102" i="1"/>
  <c r="H102" i="1"/>
  <c r="I102" i="1"/>
  <c r="B103" i="1"/>
  <c r="D103" i="1"/>
  <c r="E103" i="1"/>
  <c r="G103" i="1"/>
  <c r="H103" i="1"/>
  <c r="I103" i="1"/>
  <c r="B104" i="1"/>
  <c r="D104" i="1"/>
  <c r="E104" i="1"/>
  <c r="G104" i="1"/>
  <c r="H104" i="1"/>
  <c r="I104" i="1"/>
  <c r="B105" i="1"/>
  <c r="D105" i="1"/>
  <c r="E105" i="1"/>
  <c r="G105" i="1"/>
  <c r="H105" i="1"/>
  <c r="I105" i="1"/>
  <c r="B106" i="1"/>
  <c r="D106" i="1"/>
  <c r="E106" i="1"/>
  <c r="G106" i="1"/>
  <c r="H106" i="1"/>
  <c r="I106" i="1"/>
  <c r="B107" i="1"/>
  <c r="D107" i="1"/>
  <c r="E107" i="1"/>
  <c r="G107" i="1"/>
  <c r="H107" i="1"/>
  <c r="I107" i="1"/>
  <c r="B108" i="1"/>
  <c r="D108" i="1"/>
  <c r="E108" i="1"/>
  <c r="G108" i="1"/>
  <c r="H108" i="1"/>
  <c r="I108" i="1"/>
  <c r="B109" i="1"/>
  <c r="D109" i="1"/>
  <c r="E109" i="1"/>
  <c r="G109" i="1"/>
  <c r="H109" i="1"/>
  <c r="I109" i="1"/>
  <c r="B110" i="1"/>
  <c r="D110" i="1"/>
  <c r="E110" i="1"/>
  <c r="G110" i="1"/>
  <c r="H110" i="1"/>
  <c r="I110" i="1"/>
  <c r="B111" i="1"/>
  <c r="D111" i="1"/>
  <c r="E111" i="1"/>
  <c r="G111" i="1"/>
  <c r="H111" i="1"/>
  <c r="I111" i="1"/>
  <c r="B112" i="1"/>
  <c r="D112" i="1"/>
  <c r="E112" i="1"/>
  <c r="G112" i="1"/>
  <c r="H112" i="1"/>
  <c r="I112" i="1"/>
  <c r="B113" i="1"/>
  <c r="D113" i="1"/>
  <c r="E113" i="1"/>
  <c r="G113" i="1"/>
  <c r="H113" i="1"/>
  <c r="I113" i="1"/>
  <c r="B114" i="1"/>
  <c r="D114" i="1"/>
  <c r="E114" i="1"/>
  <c r="G114" i="1"/>
  <c r="H114" i="1"/>
  <c r="I114" i="1"/>
  <c r="B115" i="1"/>
  <c r="D115" i="1"/>
  <c r="E115" i="1"/>
  <c r="G115" i="1"/>
  <c r="H115" i="1"/>
  <c r="I115" i="1"/>
  <c r="B116" i="1"/>
  <c r="D116" i="1"/>
  <c r="E116" i="1"/>
  <c r="G116" i="1"/>
  <c r="H116" i="1"/>
  <c r="I116" i="1"/>
  <c r="B117" i="1"/>
  <c r="D117" i="1"/>
  <c r="E117" i="1"/>
  <c r="G117" i="1"/>
  <c r="H117" i="1"/>
  <c r="I117" i="1"/>
  <c r="B118" i="1"/>
  <c r="D118" i="1"/>
  <c r="E118" i="1"/>
  <c r="G118" i="1"/>
  <c r="H118" i="1"/>
  <c r="I118" i="1"/>
  <c r="B119" i="1"/>
  <c r="D119" i="1"/>
  <c r="E119" i="1"/>
  <c r="G119" i="1"/>
  <c r="H119" i="1"/>
  <c r="I119" i="1"/>
  <c r="B120" i="1"/>
  <c r="D120" i="1"/>
  <c r="E120" i="1"/>
  <c r="G120" i="1"/>
  <c r="H120" i="1"/>
  <c r="I120" i="1"/>
  <c r="B121" i="1"/>
  <c r="D121" i="1"/>
  <c r="E121" i="1"/>
  <c r="G121" i="1"/>
  <c r="H121" i="1"/>
  <c r="I121" i="1"/>
  <c r="B122" i="1"/>
  <c r="D122" i="1"/>
  <c r="E122" i="1"/>
  <c r="G122" i="1"/>
  <c r="H122" i="1"/>
  <c r="I122" i="1"/>
  <c r="B123" i="1"/>
  <c r="D123" i="1"/>
  <c r="E123" i="1"/>
  <c r="G123" i="1"/>
  <c r="H123" i="1"/>
  <c r="I123" i="1"/>
  <c r="B124" i="1"/>
  <c r="D124" i="1"/>
  <c r="E124" i="1"/>
  <c r="G124" i="1"/>
  <c r="H124" i="1"/>
  <c r="I124" i="1"/>
  <c r="B125" i="1"/>
  <c r="D125" i="1"/>
  <c r="E125" i="1"/>
  <c r="G125" i="1"/>
  <c r="H125" i="1"/>
  <c r="I125" i="1"/>
  <c r="B126" i="1"/>
  <c r="D126" i="1"/>
  <c r="E126" i="1"/>
  <c r="G126" i="1"/>
  <c r="H126" i="1"/>
  <c r="I126" i="1"/>
  <c r="B127" i="1"/>
  <c r="D127" i="1"/>
  <c r="E127" i="1"/>
  <c r="G127" i="1"/>
  <c r="H127" i="1"/>
  <c r="I127" i="1"/>
  <c r="B128" i="1"/>
  <c r="D128" i="1"/>
  <c r="E128" i="1"/>
  <c r="G128" i="1"/>
  <c r="H128" i="1"/>
  <c r="I128" i="1"/>
  <c r="B129" i="1"/>
  <c r="D129" i="1"/>
  <c r="E129" i="1"/>
  <c r="G129" i="1"/>
  <c r="H129" i="1"/>
  <c r="I129" i="1"/>
  <c r="B130" i="1"/>
  <c r="D130" i="1"/>
  <c r="E130" i="1"/>
  <c r="G130" i="1"/>
  <c r="H130" i="1"/>
  <c r="I130" i="1"/>
  <c r="B131" i="1"/>
  <c r="D131" i="1"/>
  <c r="E131" i="1"/>
  <c r="G131" i="1"/>
  <c r="H131" i="1"/>
  <c r="I131" i="1"/>
  <c r="B132" i="1"/>
  <c r="D132" i="1"/>
  <c r="E132" i="1"/>
  <c r="G132" i="1"/>
  <c r="H132" i="1"/>
  <c r="I132" i="1"/>
  <c r="B133" i="1"/>
  <c r="D133" i="1"/>
  <c r="E133" i="1"/>
  <c r="G133" i="1"/>
  <c r="H133" i="1"/>
  <c r="I133" i="1"/>
  <c r="B134" i="1"/>
  <c r="D134" i="1"/>
  <c r="E134" i="1"/>
  <c r="G134" i="1"/>
  <c r="H134" i="1"/>
  <c r="I134" i="1"/>
  <c r="B135" i="1"/>
  <c r="D135" i="1"/>
  <c r="E135" i="1"/>
  <c r="G135" i="1"/>
  <c r="H135" i="1"/>
  <c r="I135" i="1"/>
  <c r="B136" i="1"/>
  <c r="D136" i="1"/>
  <c r="E136" i="1"/>
  <c r="G136" i="1"/>
  <c r="H136" i="1"/>
  <c r="I136" i="1"/>
  <c r="B137" i="1"/>
  <c r="D137" i="1"/>
  <c r="E137" i="1"/>
  <c r="G137" i="1"/>
  <c r="H137" i="1"/>
  <c r="I137" i="1"/>
  <c r="B138" i="1"/>
  <c r="D138" i="1"/>
  <c r="E138" i="1"/>
  <c r="G138" i="1"/>
  <c r="H138" i="1"/>
  <c r="I138" i="1"/>
  <c r="B139" i="1"/>
  <c r="D139" i="1"/>
  <c r="E139" i="1"/>
  <c r="G139" i="1"/>
  <c r="H139" i="1"/>
  <c r="I139" i="1"/>
  <c r="B140" i="1"/>
  <c r="D140" i="1"/>
  <c r="E140" i="1"/>
  <c r="G140" i="1"/>
  <c r="H140" i="1"/>
  <c r="I140" i="1"/>
  <c r="B141" i="1"/>
  <c r="D141" i="1"/>
  <c r="E141" i="1"/>
  <c r="G141" i="1"/>
  <c r="H141" i="1"/>
  <c r="I141" i="1"/>
  <c r="B142" i="1"/>
  <c r="D142" i="1"/>
  <c r="E142" i="1"/>
  <c r="G142" i="1"/>
  <c r="H142" i="1"/>
  <c r="I142" i="1"/>
  <c r="B143" i="1"/>
  <c r="D143" i="1"/>
  <c r="E143" i="1"/>
  <c r="G143" i="1"/>
  <c r="H143" i="1"/>
  <c r="I143" i="1"/>
  <c r="B144" i="1"/>
  <c r="D144" i="1"/>
  <c r="E144" i="1"/>
  <c r="G144" i="1"/>
  <c r="H144" i="1"/>
  <c r="I144" i="1"/>
  <c r="B145" i="1"/>
  <c r="D145" i="1"/>
  <c r="E145" i="1"/>
  <c r="G145" i="1"/>
  <c r="H145" i="1"/>
  <c r="I145" i="1"/>
  <c r="B146" i="1"/>
  <c r="D146" i="1"/>
  <c r="E146" i="1"/>
  <c r="G146" i="1"/>
  <c r="H146" i="1"/>
  <c r="I146" i="1"/>
  <c r="B147" i="1"/>
  <c r="D147" i="1"/>
  <c r="E147" i="1"/>
  <c r="G147" i="1"/>
  <c r="H147" i="1"/>
  <c r="I147" i="1"/>
  <c r="B148" i="1"/>
  <c r="D148" i="1"/>
  <c r="E148" i="1"/>
  <c r="G148" i="1"/>
  <c r="H148" i="1"/>
  <c r="I148" i="1"/>
  <c r="B149" i="1"/>
  <c r="D149" i="1"/>
  <c r="E149" i="1"/>
  <c r="G149" i="1"/>
  <c r="H149" i="1"/>
  <c r="I149" i="1"/>
  <c r="B150" i="1"/>
  <c r="D150" i="1"/>
  <c r="E150" i="1"/>
  <c r="G150" i="1"/>
  <c r="H150" i="1"/>
  <c r="I150" i="1"/>
  <c r="B151" i="1"/>
  <c r="D151" i="1"/>
  <c r="E151" i="1"/>
  <c r="G151" i="1"/>
  <c r="H151" i="1"/>
  <c r="I151" i="1"/>
  <c r="B152" i="1"/>
  <c r="D152" i="1"/>
  <c r="E152" i="1"/>
  <c r="G152" i="1"/>
  <c r="H152" i="1"/>
  <c r="I152" i="1"/>
  <c r="B153" i="1"/>
  <c r="D153" i="1"/>
  <c r="E153" i="1"/>
  <c r="G153" i="1"/>
  <c r="H153" i="1"/>
  <c r="I153" i="1"/>
  <c r="B154" i="1"/>
  <c r="D154" i="1"/>
  <c r="E154" i="1"/>
  <c r="G154" i="1"/>
  <c r="H154" i="1"/>
  <c r="I154" i="1"/>
  <c r="B155" i="1"/>
  <c r="D155" i="1"/>
  <c r="E155" i="1"/>
  <c r="G155" i="1"/>
  <c r="H155" i="1"/>
  <c r="I155" i="1"/>
  <c r="B156" i="1"/>
  <c r="D156" i="1"/>
  <c r="E156" i="1"/>
  <c r="G156" i="1"/>
  <c r="H156" i="1"/>
  <c r="I156" i="1"/>
  <c r="B157" i="1"/>
  <c r="D157" i="1"/>
  <c r="E157" i="1"/>
  <c r="G157" i="1"/>
  <c r="H157" i="1"/>
  <c r="I157" i="1"/>
  <c r="B158" i="1"/>
  <c r="D158" i="1"/>
  <c r="E158" i="1"/>
  <c r="G158" i="1"/>
  <c r="H158" i="1"/>
  <c r="I158" i="1"/>
  <c r="B159" i="1"/>
  <c r="D159" i="1"/>
  <c r="E159" i="1"/>
  <c r="G159" i="1"/>
  <c r="H159" i="1"/>
  <c r="I159" i="1"/>
  <c r="B160" i="1"/>
  <c r="D160" i="1"/>
  <c r="E160" i="1"/>
  <c r="G160" i="1"/>
  <c r="H160" i="1"/>
  <c r="I160" i="1"/>
  <c r="B161" i="1"/>
  <c r="D161" i="1"/>
  <c r="E161" i="1"/>
  <c r="G161" i="1"/>
  <c r="H161" i="1"/>
  <c r="I161" i="1"/>
  <c r="B162" i="1"/>
  <c r="D162" i="1"/>
  <c r="E162" i="1"/>
  <c r="G162" i="1"/>
  <c r="H162" i="1"/>
  <c r="I162" i="1"/>
  <c r="B163" i="1"/>
  <c r="D163" i="1"/>
  <c r="E163" i="1"/>
  <c r="G163" i="1"/>
  <c r="H163" i="1"/>
  <c r="I163" i="1"/>
  <c r="B164" i="1"/>
  <c r="D164" i="1"/>
  <c r="E164" i="1"/>
  <c r="G164" i="1"/>
  <c r="H164" i="1"/>
  <c r="I164" i="1"/>
  <c r="B165" i="1"/>
  <c r="D165" i="1"/>
  <c r="E165" i="1"/>
  <c r="G165" i="1"/>
  <c r="H165" i="1"/>
  <c r="I165" i="1"/>
  <c r="B166" i="1"/>
  <c r="D166" i="1"/>
  <c r="E166" i="1"/>
  <c r="G166" i="1"/>
  <c r="H166" i="1"/>
  <c r="I166" i="1"/>
  <c r="B167" i="1"/>
  <c r="D167" i="1"/>
  <c r="E167" i="1"/>
  <c r="G167" i="1"/>
  <c r="H167" i="1"/>
  <c r="I167" i="1"/>
  <c r="B168" i="1"/>
  <c r="D168" i="1"/>
  <c r="E168" i="1"/>
  <c r="G168" i="1"/>
  <c r="H168" i="1"/>
  <c r="I168" i="1"/>
  <c r="B169" i="1"/>
  <c r="D169" i="1"/>
  <c r="E169" i="1"/>
  <c r="G169" i="1"/>
  <c r="H169" i="1"/>
  <c r="I169" i="1"/>
  <c r="B170" i="1"/>
  <c r="D170" i="1"/>
  <c r="E170" i="1"/>
  <c r="G170" i="1"/>
  <c r="H170" i="1"/>
  <c r="I170" i="1"/>
  <c r="B171" i="1"/>
  <c r="D171" i="1"/>
  <c r="E171" i="1"/>
  <c r="G171" i="1"/>
  <c r="H171" i="1"/>
  <c r="I171" i="1"/>
  <c r="B172" i="1"/>
  <c r="D172" i="1"/>
  <c r="E172" i="1"/>
  <c r="G172" i="1"/>
  <c r="H172" i="1"/>
  <c r="I172" i="1"/>
  <c r="B173" i="1"/>
  <c r="D173" i="1"/>
  <c r="E173" i="1"/>
  <c r="G173" i="1"/>
  <c r="H173" i="1"/>
  <c r="I173" i="1"/>
  <c r="B174" i="1"/>
  <c r="D174" i="1"/>
  <c r="E174" i="1"/>
  <c r="G174" i="1"/>
  <c r="H174" i="1"/>
  <c r="I174" i="1"/>
  <c r="B175" i="1"/>
  <c r="D175" i="1"/>
  <c r="E175" i="1"/>
  <c r="G175" i="1"/>
  <c r="H175" i="1"/>
  <c r="I175" i="1"/>
  <c r="B176" i="1"/>
  <c r="D176" i="1"/>
  <c r="E176" i="1"/>
  <c r="G176" i="1"/>
  <c r="H176" i="1"/>
  <c r="I176" i="1"/>
  <c r="B177" i="1"/>
  <c r="D177" i="1"/>
  <c r="E177" i="1"/>
  <c r="G177" i="1"/>
  <c r="H177" i="1"/>
  <c r="I177" i="1"/>
  <c r="B178" i="1"/>
  <c r="D178" i="1"/>
  <c r="E178" i="1"/>
  <c r="G178" i="1"/>
  <c r="H178" i="1"/>
  <c r="I178" i="1"/>
  <c r="B179" i="1"/>
  <c r="D179" i="1"/>
  <c r="E179" i="1"/>
  <c r="G179" i="1"/>
  <c r="H179" i="1"/>
  <c r="I179" i="1"/>
  <c r="B180" i="1"/>
  <c r="D180" i="1"/>
  <c r="E180" i="1"/>
  <c r="G180" i="1"/>
  <c r="H180" i="1"/>
  <c r="I180" i="1"/>
  <c r="B181" i="1"/>
  <c r="D181" i="1"/>
  <c r="E181" i="1"/>
  <c r="G181" i="1"/>
  <c r="H181" i="1"/>
  <c r="I181" i="1"/>
  <c r="B182" i="1"/>
  <c r="D182" i="1"/>
  <c r="E182" i="1"/>
  <c r="G182" i="1"/>
  <c r="H182" i="1"/>
  <c r="I182" i="1"/>
  <c r="B183" i="1"/>
  <c r="D183" i="1"/>
  <c r="E183" i="1"/>
  <c r="G183" i="1"/>
  <c r="H183" i="1"/>
  <c r="I183" i="1"/>
  <c r="B184" i="1"/>
  <c r="D184" i="1"/>
  <c r="E184" i="1"/>
  <c r="G184" i="1"/>
  <c r="H184" i="1"/>
  <c r="I184" i="1"/>
  <c r="B185" i="1"/>
  <c r="D185" i="1"/>
  <c r="E185" i="1"/>
  <c r="G185" i="1"/>
  <c r="H185" i="1"/>
  <c r="I185" i="1"/>
  <c r="B186" i="1"/>
  <c r="D186" i="1"/>
  <c r="E186" i="1"/>
  <c r="G186" i="1"/>
  <c r="H186" i="1"/>
  <c r="I186" i="1"/>
  <c r="B187" i="1"/>
  <c r="D187" i="1"/>
  <c r="E187" i="1"/>
  <c r="G187" i="1"/>
  <c r="H187" i="1"/>
  <c r="I187" i="1"/>
  <c r="B188" i="1"/>
  <c r="D188" i="1"/>
  <c r="E188" i="1"/>
  <c r="G188" i="1"/>
  <c r="H188" i="1"/>
  <c r="I188" i="1"/>
  <c r="B189" i="1"/>
  <c r="D189" i="1"/>
  <c r="E189" i="1"/>
  <c r="G189" i="1"/>
  <c r="H189" i="1"/>
  <c r="I189" i="1"/>
  <c r="B190" i="1"/>
  <c r="D190" i="1"/>
  <c r="E190" i="1"/>
  <c r="G190" i="1"/>
  <c r="H190" i="1"/>
  <c r="I190" i="1"/>
  <c r="B191" i="1"/>
  <c r="D191" i="1"/>
  <c r="E191" i="1"/>
  <c r="G191" i="1"/>
  <c r="H191" i="1"/>
  <c r="I191" i="1"/>
  <c r="B192" i="1"/>
  <c r="D192" i="1"/>
  <c r="E192" i="1"/>
  <c r="G192" i="1"/>
  <c r="H192" i="1"/>
  <c r="I192" i="1"/>
  <c r="B193" i="1"/>
  <c r="D193" i="1"/>
  <c r="E193" i="1"/>
  <c r="G193" i="1"/>
  <c r="H193" i="1"/>
  <c r="I193" i="1"/>
  <c r="B194" i="1"/>
  <c r="D194" i="1"/>
  <c r="E194" i="1"/>
  <c r="G194" i="1"/>
  <c r="H194" i="1"/>
  <c r="I194" i="1"/>
  <c r="B195" i="1"/>
  <c r="D195" i="1"/>
  <c r="E195" i="1"/>
  <c r="G195" i="1"/>
  <c r="H195" i="1"/>
  <c r="I195" i="1"/>
  <c r="B196" i="1"/>
  <c r="D196" i="1"/>
  <c r="E196" i="1"/>
  <c r="G196" i="1"/>
  <c r="H196" i="1"/>
  <c r="I196" i="1"/>
  <c r="B197" i="1"/>
  <c r="D197" i="1"/>
  <c r="E197" i="1"/>
  <c r="G197" i="1"/>
  <c r="H197" i="1"/>
  <c r="I197" i="1"/>
  <c r="B198" i="1"/>
  <c r="D198" i="1"/>
  <c r="E198" i="1"/>
  <c r="G198" i="1"/>
  <c r="H198" i="1"/>
  <c r="I198" i="1"/>
  <c r="B199" i="1"/>
  <c r="D199" i="1"/>
  <c r="E199" i="1"/>
  <c r="G199" i="1"/>
  <c r="H199" i="1"/>
  <c r="I199" i="1"/>
  <c r="B200" i="1"/>
  <c r="D200" i="1"/>
  <c r="E200" i="1"/>
  <c r="G200" i="1"/>
  <c r="H200" i="1"/>
  <c r="I200" i="1"/>
  <c r="B201" i="1"/>
  <c r="D201" i="1"/>
  <c r="E201" i="1"/>
  <c r="G201" i="1"/>
  <c r="H201" i="1"/>
  <c r="I201" i="1"/>
  <c r="B202" i="1"/>
  <c r="D202" i="1"/>
  <c r="E202" i="1"/>
  <c r="G202" i="1"/>
  <c r="H202" i="1"/>
  <c r="I202" i="1"/>
  <c r="B203" i="1"/>
  <c r="D203" i="1"/>
  <c r="E203" i="1"/>
  <c r="G203" i="1"/>
  <c r="H203" i="1"/>
  <c r="I203" i="1"/>
  <c r="B204" i="1"/>
  <c r="D204" i="1"/>
  <c r="E204" i="1"/>
  <c r="G204" i="1"/>
  <c r="H204" i="1"/>
  <c r="I204" i="1"/>
  <c r="B205" i="1"/>
  <c r="D205" i="1"/>
  <c r="E205" i="1"/>
  <c r="G205" i="1"/>
  <c r="H205" i="1"/>
  <c r="I205" i="1"/>
  <c r="B206" i="1"/>
  <c r="D206" i="1"/>
  <c r="E206" i="1"/>
  <c r="G206" i="1"/>
  <c r="H206" i="1"/>
  <c r="I206" i="1"/>
  <c r="B207" i="1"/>
  <c r="D207" i="1"/>
  <c r="E207" i="1"/>
  <c r="G207" i="1"/>
  <c r="H207" i="1"/>
  <c r="I207" i="1"/>
  <c r="B208" i="1"/>
  <c r="D208" i="1"/>
  <c r="E208" i="1"/>
  <c r="G208" i="1"/>
  <c r="H208" i="1"/>
  <c r="I208" i="1"/>
  <c r="B209" i="1"/>
  <c r="D209" i="1"/>
  <c r="E209" i="1"/>
  <c r="G209" i="1"/>
  <c r="H209" i="1"/>
  <c r="I209" i="1"/>
  <c r="B210" i="1"/>
  <c r="D210" i="1"/>
  <c r="E210" i="1"/>
  <c r="G210" i="1"/>
  <c r="H210" i="1"/>
  <c r="I210" i="1"/>
  <c r="B211" i="1"/>
  <c r="D211" i="1"/>
  <c r="E211" i="1"/>
  <c r="G211" i="1"/>
  <c r="H211" i="1"/>
  <c r="I211" i="1"/>
  <c r="B212" i="1"/>
  <c r="D212" i="1"/>
  <c r="E212" i="1"/>
  <c r="G212" i="1"/>
  <c r="H212" i="1"/>
  <c r="I212" i="1"/>
  <c r="B213" i="1"/>
  <c r="D213" i="1"/>
  <c r="E213" i="1"/>
  <c r="G213" i="1"/>
  <c r="H213" i="1"/>
  <c r="I213" i="1"/>
  <c r="B214" i="1"/>
  <c r="D214" i="1"/>
  <c r="E214" i="1"/>
  <c r="G214" i="1"/>
  <c r="H214" i="1"/>
  <c r="I214" i="1"/>
  <c r="B215" i="1"/>
  <c r="D215" i="1"/>
  <c r="E215" i="1"/>
  <c r="G215" i="1"/>
  <c r="H215" i="1"/>
  <c r="I215" i="1"/>
  <c r="B216" i="1"/>
  <c r="D216" i="1"/>
  <c r="E216" i="1"/>
  <c r="G216" i="1"/>
  <c r="H216" i="1"/>
  <c r="I216" i="1"/>
  <c r="B217" i="1"/>
  <c r="D217" i="1"/>
  <c r="E217" i="1"/>
  <c r="G217" i="1"/>
  <c r="H217" i="1"/>
  <c r="I217" i="1"/>
  <c r="B218" i="1"/>
  <c r="D218" i="1"/>
  <c r="E218" i="1"/>
  <c r="G218" i="1"/>
  <c r="H218" i="1"/>
  <c r="I218" i="1"/>
  <c r="B219" i="1"/>
  <c r="D219" i="1"/>
  <c r="E219" i="1"/>
  <c r="G219" i="1"/>
  <c r="H219" i="1"/>
  <c r="I219" i="1"/>
  <c r="B220" i="1"/>
  <c r="D220" i="1"/>
  <c r="E220" i="1"/>
  <c r="G220" i="1"/>
  <c r="H220" i="1"/>
  <c r="I220" i="1"/>
  <c r="B221" i="1"/>
  <c r="D221" i="1"/>
  <c r="E221" i="1"/>
  <c r="G221" i="1"/>
  <c r="H221" i="1"/>
  <c r="I221" i="1"/>
  <c r="B222" i="1"/>
  <c r="D222" i="1"/>
  <c r="E222" i="1"/>
  <c r="G222" i="1"/>
  <c r="H222" i="1"/>
  <c r="I222" i="1"/>
  <c r="B223" i="1"/>
  <c r="D223" i="1"/>
  <c r="E223" i="1"/>
  <c r="G223" i="1"/>
  <c r="H223" i="1"/>
  <c r="I223" i="1"/>
  <c r="B224" i="1"/>
  <c r="D224" i="1"/>
  <c r="E224" i="1"/>
  <c r="G224" i="1"/>
  <c r="H224" i="1"/>
  <c r="I224" i="1"/>
  <c r="B225" i="1"/>
  <c r="D225" i="1"/>
  <c r="E225" i="1"/>
  <c r="G225" i="1"/>
  <c r="H225" i="1"/>
  <c r="I225" i="1"/>
  <c r="B226" i="1"/>
  <c r="D226" i="1"/>
  <c r="E226" i="1"/>
  <c r="G226" i="1"/>
  <c r="H226" i="1"/>
  <c r="I226" i="1"/>
  <c r="B227" i="1"/>
  <c r="D227" i="1"/>
  <c r="E227" i="1"/>
  <c r="G227" i="1"/>
  <c r="H227" i="1"/>
  <c r="I227" i="1"/>
  <c r="B228" i="1"/>
  <c r="D228" i="1"/>
  <c r="E228" i="1"/>
  <c r="G228" i="1"/>
  <c r="H228" i="1"/>
  <c r="I228" i="1"/>
  <c r="B229" i="1"/>
  <c r="D229" i="1"/>
  <c r="E229" i="1"/>
  <c r="G229" i="1"/>
  <c r="H229" i="1"/>
  <c r="I229" i="1"/>
  <c r="B230" i="1"/>
  <c r="D230" i="1"/>
  <c r="E230" i="1"/>
  <c r="G230" i="1"/>
  <c r="H230" i="1"/>
  <c r="I230" i="1"/>
  <c r="B231" i="1"/>
  <c r="D231" i="1"/>
  <c r="E231" i="1"/>
  <c r="G231" i="1"/>
  <c r="H231" i="1"/>
  <c r="I231" i="1"/>
  <c r="B232" i="1"/>
  <c r="D232" i="1"/>
  <c r="E232" i="1"/>
  <c r="G232" i="1"/>
  <c r="H232" i="1"/>
  <c r="I232" i="1"/>
  <c r="B233" i="1"/>
  <c r="D233" i="1"/>
  <c r="E233" i="1"/>
  <c r="G233" i="1"/>
  <c r="H233" i="1"/>
  <c r="I233" i="1"/>
  <c r="B234" i="1"/>
  <c r="D234" i="1"/>
  <c r="E234" i="1"/>
  <c r="G234" i="1"/>
  <c r="H234" i="1"/>
  <c r="I234" i="1"/>
  <c r="B235" i="1"/>
  <c r="D235" i="1"/>
  <c r="E235" i="1"/>
  <c r="G235" i="1"/>
  <c r="H235" i="1"/>
  <c r="I235" i="1"/>
  <c r="B236" i="1"/>
  <c r="D236" i="1"/>
  <c r="E236" i="1"/>
  <c r="G236" i="1"/>
  <c r="H236" i="1"/>
  <c r="I236" i="1"/>
  <c r="B237" i="1"/>
  <c r="D237" i="1"/>
  <c r="E237" i="1"/>
  <c r="G237" i="1"/>
  <c r="H237" i="1"/>
  <c r="I237" i="1"/>
  <c r="B238" i="1"/>
  <c r="D238" i="1"/>
  <c r="E238" i="1"/>
  <c r="G238" i="1"/>
  <c r="H238" i="1"/>
  <c r="I238" i="1"/>
  <c r="B239" i="1"/>
  <c r="D239" i="1"/>
  <c r="E239" i="1"/>
  <c r="G239" i="1"/>
  <c r="H239" i="1"/>
  <c r="I239" i="1"/>
  <c r="B240" i="1"/>
  <c r="D240" i="1"/>
  <c r="E240" i="1"/>
  <c r="G240" i="1"/>
  <c r="H240" i="1"/>
  <c r="I240" i="1"/>
  <c r="B241" i="1"/>
  <c r="D241" i="1"/>
  <c r="E241" i="1"/>
  <c r="G241" i="1"/>
  <c r="H241" i="1"/>
  <c r="I241" i="1"/>
  <c r="B242" i="1"/>
  <c r="D242" i="1"/>
  <c r="E242" i="1"/>
  <c r="G242" i="1"/>
  <c r="H242" i="1"/>
  <c r="I242" i="1"/>
  <c r="B243" i="1"/>
  <c r="D243" i="1"/>
  <c r="E243" i="1"/>
  <c r="G243" i="1"/>
  <c r="H243" i="1"/>
  <c r="I243" i="1"/>
  <c r="B244" i="1"/>
  <c r="D244" i="1"/>
  <c r="E244" i="1"/>
  <c r="G244" i="1"/>
  <c r="H244" i="1"/>
  <c r="I244" i="1"/>
  <c r="B245" i="1"/>
  <c r="D245" i="1"/>
  <c r="E245" i="1"/>
  <c r="G245" i="1"/>
  <c r="H245" i="1"/>
  <c r="I245" i="1"/>
  <c r="B246" i="1"/>
  <c r="D246" i="1"/>
  <c r="E246" i="1"/>
  <c r="G246" i="1"/>
  <c r="H246" i="1"/>
  <c r="I246" i="1"/>
  <c r="B247" i="1"/>
  <c r="D247" i="1"/>
  <c r="E247" i="1"/>
  <c r="G247" i="1"/>
  <c r="H247" i="1"/>
  <c r="I247" i="1"/>
  <c r="B248" i="1"/>
  <c r="D248" i="1"/>
  <c r="E248" i="1"/>
  <c r="G248" i="1"/>
  <c r="H248" i="1"/>
  <c r="I248" i="1"/>
  <c r="B249" i="1"/>
  <c r="D249" i="1"/>
  <c r="E249" i="1"/>
  <c r="G249" i="1"/>
  <c r="H249" i="1"/>
  <c r="I249" i="1"/>
  <c r="B250" i="1"/>
  <c r="D250" i="1"/>
  <c r="E250" i="1"/>
  <c r="G250" i="1"/>
  <c r="H250" i="1"/>
  <c r="I250" i="1"/>
  <c r="B251" i="1"/>
  <c r="D251" i="1"/>
  <c r="E251" i="1"/>
  <c r="G251" i="1"/>
  <c r="H251" i="1"/>
  <c r="I251" i="1"/>
  <c r="B252" i="1"/>
  <c r="D252" i="1"/>
  <c r="E252" i="1"/>
  <c r="G252" i="1"/>
  <c r="H252" i="1"/>
  <c r="I252" i="1"/>
  <c r="B253" i="1"/>
  <c r="D253" i="1"/>
  <c r="E253" i="1"/>
  <c r="G253" i="1"/>
  <c r="H253" i="1"/>
  <c r="I253" i="1"/>
  <c r="B254" i="1"/>
  <c r="D254" i="1"/>
  <c r="E254" i="1"/>
  <c r="G254" i="1"/>
  <c r="H254" i="1"/>
  <c r="I254" i="1"/>
  <c r="B255" i="1"/>
  <c r="D255" i="1"/>
  <c r="E255" i="1"/>
  <c r="G255" i="1"/>
  <c r="H255" i="1"/>
  <c r="I255" i="1"/>
  <c r="B256" i="1"/>
  <c r="D256" i="1"/>
  <c r="E256" i="1"/>
  <c r="G256" i="1"/>
  <c r="H256" i="1"/>
  <c r="I256" i="1"/>
  <c r="B257" i="1"/>
  <c r="D257" i="1"/>
  <c r="E257" i="1"/>
  <c r="G257" i="1"/>
  <c r="H257" i="1"/>
  <c r="I257" i="1"/>
  <c r="B258" i="1"/>
  <c r="D258" i="1"/>
  <c r="E258" i="1"/>
  <c r="G258" i="1"/>
  <c r="H258" i="1"/>
  <c r="I258" i="1"/>
  <c r="B259" i="1"/>
  <c r="D259" i="1"/>
  <c r="E259" i="1"/>
  <c r="G259" i="1"/>
  <c r="H259" i="1"/>
  <c r="I259" i="1"/>
  <c r="B260" i="1"/>
  <c r="D260" i="1"/>
  <c r="E260" i="1"/>
  <c r="G260" i="1"/>
  <c r="H260" i="1"/>
  <c r="I260" i="1"/>
  <c r="B261" i="1"/>
  <c r="D261" i="1"/>
  <c r="E261" i="1"/>
  <c r="G261" i="1"/>
  <c r="H261" i="1"/>
  <c r="I261" i="1"/>
  <c r="B262" i="1"/>
  <c r="D262" i="1"/>
  <c r="E262" i="1"/>
  <c r="G262" i="1"/>
  <c r="H262" i="1"/>
  <c r="I262" i="1"/>
  <c r="B263" i="1"/>
  <c r="D263" i="1"/>
  <c r="E263" i="1"/>
  <c r="G263" i="1"/>
  <c r="H263" i="1"/>
  <c r="I263" i="1"/>
  <c r="B264" i="1"/>
  <c r="D264" i="1"/>
  <c r="E264" i="1"/>
  <c r="G264" i="1"/>
  <c r="H264" i="1"/>
  <c r="I264" i="1"/>
  <c r="B265" i="1"/>
  <c r="D265" i="1"/>
  <c r="E265" i="1"/>
  <c r="G265" i="1"/>
  <c r="H265" i="1"/>
  <c r="I265" i="1"/>
  <c r="B266" i="1"/>
  <c r="D266" i="1"/>
  <c r="E266" i="1"/>
  <c r="G266" i="1"/>
  <c r="H266" i="1"/>
  <c r="I266" i="1"/>
  <c r="B267" i="1"/>
  <c r="D267" i="1"/>
  <c r="E267" i="1"/>
  <c r="G267" i="1"/>
  <c r="H267" i="1"/>
  <c r="I267" i="1"/>
  <c r="B268" i="1"/>
  <c r="D268" i="1"/>
  <c r="E268" i="1"/>
  <c r="G268" i="1"/>
  <c r="H268" i="1"/>
  <c r="I268" i="1"/>
  <c r="B269" i="1"/>
  <c r="D269" i="1"/>
  <c r="E269" i="1"/>
  <c r="G269" i="1"/>
  <c r="H269" i="1"/>
  <c r="I269" i="1"/>
  <c r="B270" i="1"/>
  <c r="D270" i="1"/>
  <c r="E270" i="1"/>
  <c r="G270" i="1"/>
  <c r="H270" i="1"/>
  <c r="I270" i="1"/>
  <c r="B271" i="1"/>
  <c r="D271" i="1"/>
  <c r="E271" i="1"/>
  <c r="G271" i="1"/>
  <c r="H271" i="1"/>
  <c r="I271" i="1"/>
  <c r="B272" i="1"/>
  <c r="D272" i="1"/>
  <c r="E272" i="1"/>
  <c r="G272" i="1"/>
  <c r="H272" i="1"/>
  <c r="I272" i="1"/>
  <c r="B273" i="1"/>
  <c r="D273" i="1"/>
  <c r="E273" i="1"/>
  <c r="G273" i="1"/>
  <c r="H273" i="1"/>
  <c r="I273" i="1"/>
  <c r="B274" i="1"/>
  <c r="D274" i="1"/>
  <c r="E274" i="1"/>
  <c r="G274" i="1"/>
  <c r="H274" i="1"/>
  <c r="I274" i="1"/>
  <c r="B275" i="1"/>
  <c r="D275" i="1"/>
  <c r="E275" i="1"/>
  <c r="G275" i="1"/>
  <c r="H275" i="1"/>
  <c r="I275" i="1"/>
  <c r="B276" i="1"/>
  <c r="D276" i="1"/>
  <c r="E276" i="1"/>
  <c r="G276" i="1"/>
  <c r="H276" i="1"/>
  <c r="I276" i="1"/>
  <c r="B277" i="1"/>
  <c r="D277" i="1"/>
  <c r="E277" i="1"/>
  <c r="G277" i="1"/>
  <c r="H277" i="1"/>
  <c r="I277" i="1"/>
  <c r="B278" i="1"/>
  <c r="D278" i="1"/>
  <c r="E278" i="1"/>
  <c r="G278" i="1"/>
  <c r="H278" i="1"/>
  <c r="I278" i="1"/>
  <c r="B279" i="1"/>
  <c r="D279" i="1"/>
  <c r="E279" i="1"/>
  <c r="G279" i="1"/>
  <c r="H279" i="1"/>
  <c r="I279" i="1"/>
  <c r="B280" i="1"/>
  <c r="D280" i="1"/>
  <c r="E280" i="1"/>
  <c r="G280" i="1"/>
  <c r="H280" i="1"/>
  <c r="I280" i="1"/>
  <c r="B281" i="1"/>
  <c r="D281" i="1"/>
  <c r="E281" i="1"/>
  <c r="G281" i="1"/>
  <c r="H281" i="1"/>
  <c r="I281" i="1"/>
  <c r="B282" i="1"/>
  <c r="D282" i="1"/>
  <c r="E282" i="1"/>
  <c r="G282" i="1"/>
  <c r="H282" i="1"/>
  <c r="I282" i="1"/>
  <c r="B283" i="1"/>
  <c r="D283" i="1"/>
  <c r="E283" i="1"/>
  <c r="G283" i="1"/>
  <c r="H283" i="1"/>
  <c r="I283" i="1"/>
  <c r="B284" i="1"/>
  <c r="D284" i="1"/>
  <c r="E284" i="1"/>
  <c r="G284" i="1"/>
  <c r="H284" i="1"/>
  <c r="I284" i="1"/>
  <c r="B285" i="1"/>
  <c r="D285" i="1"/>
  <c r="E285" i="1"/>
  <c r="G285" i="1"/>
  <c r="H285" i="1"/>
  <c r="I285" i="1"/>
  <c r="B286" i="1"/>
  <c r="D286" i="1"/>
  <c r="E286" i="1"/>
  <c r="G286" i="1"/>
  <c r="H286" i="1"/>
  <c r="I286" i="1"/>
  <c r="B287" i="1"/>
  <c r="D287" i="1"/>
  <c r="E287" i="1"/>
  <c r="G287" i="1"/>
  <c r="H287" i="1"/>
  <c r="I287" i="1"/>
  <c r="B288" i="1"/>
  <c r="D288" i="1"/>
  <c r="E288" i="1"/>
  <c r="G288" i="1"/>
  <c r="H288" i="1"/>
  <c r="I288" i="1"/>
  <c r="B289" i="1"/>
  <c r="D289" i="1"/>
  <c r="E289" i="1"/>
  <c r="G289" i="1"/>
  <c r="H289" i="1"/>
  <c r="I289" i="1"/>
  <c r="B290" i="1"/>
  <c r="D290" i="1"/>
  <c r="E290" i="1"/>
  <c r="G290" i="1"/>
  <c r="H290" i="1"/>
  <c r="I290" i="1"/>
  <c r="B291" i="1"/>
  <c r="D291" i="1"/>
  <c r="E291" i="1"/>
  <c r="G291" i="1"/>
  <c r="H291" i="1"/>
  <c r="I291" i="1"/>
  <c r="B292" i="1"/>
  <c r="D292" i="1"/>
  <c r="E292" i="1"/>
  <c r="G292" i="1"/>
  <c r="H292" i="1"/>
  <c r="I292" i="1"/>
  <c r="B293" i="1"/>
  <c r="D293" i="1"/>
  <c r="E293" i="1"/>
  <c r="G293" i="1"/>
  <c r="H293" i="1"/>
  <c r="I293" i="1"/>
  <c r="B294" i="1"/>
  <c r="D294" i="1"/>
  <c r="E294" i="1"/>
  <c r="G294" i="1"/>
  <c r="H294" i="1"/>
  <c r="I294" i="1"/>
  <c r="B295" i="1"/>
  <c r="D295" i="1"/>
  <c r="E295" i="1"/>
  <c r="G295" i="1"/>
  <c r="H295" i="1"/>
  <c r="I295" i="1"/>
  <c r="B296" i="1"/>
  <c r="D296" i="1"/>
  <c r="E296" i="1"/>
  <c r="G296" i="1"/>
  <c r="H296" i="1"/>
  <c r="I296" i="1"/>
  <c r="B297" i="1"/>
  <c r="D297" i="1"/>
  <c r="E297" i="1"/>
  <c r="G297" i="1"/>
  <c r="H297" i="1"/>
  <c r="I297" i="1"/>
  <c r="B298" i="1"/>
  <c r="D298" i="1"/>
  <c r="E298" i="1"/>
  <c r="G298" i="1"/>
  <c r="H298" i="1"/>
  <c r="I298" i="1"/>
  <c r="B299" i="1"/>
  <c r="D299" i="1"/>
  <c r="E299" i="1"/>
  <c r="G299" i="1"/>
  <c r="H299" i="1"/>
  <c r="I299" i="1"/>
  <c r="B300" i="1"/>
  <c r="D300" i="1"/>
  <c r="E300" i="1"/>
  <c r="G300" i="1"/>
  <c r="H300" i="1"/>
  <c r="I300" i="1"/>
  <c r="B301" i="1"/>
  <c r="D301" i="1"/>
  <c r="E301" i="1"/>
  <c r="G301" i="1"/>
  <c r="H301" i="1"/>
  <c r="I301" i="1"/>
  <c r="B302" i="1"/>
  <c r="D302" i="1"/>
  <c r="E302" i="1"/>
  <c r="G302" i="1"/>
  <c r="H302" i="1"/>
  <c r="I302" i="1"/>
  <c r="B303" i="1"/>
  <c r="D303" i="1"/>
  <c r="E303" i="1"/>
  <c r="G303" i="1"/>
  <c r="H303" i="1"/>
  <c r="I303" i="1"/>
  <c r="B304" i="1"/>
  <c r="D304" i="1"/>
  <c r="E304" i="1"/>
  <c r="G304" i="1"/>
  <c r="H304" i="1"/>
  <c r="I304" i="1"/>
  <c r="B305" i="1"/>
  <c r="D305" i="1"/>
  <c r="E305" i="1"/>
  <c r="G305" i="1"/>
  <c r="H305" i="1"/>
  <c r="I305" i="1"/>
  <c r="B306" i="1"/>
  <c r="D306" i="1"/>
  <c r="E306" i="1"/>
  <c r="G306" i="1"/>
  <c r="H306" i="1"/>
  <c r="I306" i="1"/>
  <c r="B307" i="1"/>
  <c r="D307" i="1"/>
  <c r="E307" i="1"/>
  <c r="G307" i="1"/>
  <c r="H307" i="1"/>
  <c r="I307" i="1"/>
  <c r="B308" i="1"/>
  <c r="D308" i="1"/>
  <c r="E308" i="1"/>
  <c r="G308" i="1"/>
  <c r="H308" i="1"/>
  <c r="I308" i="1"/>
  <c r="B309" i="1"/>
  <c r="D309" i="1"/>
  <c r="E309" i="1"/>
  <c r="G309" i="1"/>
  <c r="H309" i="1"/>
  <c r="I309" i="1"/>
  <c r="B310" i="1"/>
  <c r="D310" i="1"/>
  <c r="E310" i="1"/>
  <c r="G310" i="1"/>
  <c r="H310" i="1"/>
  <c r="I310" i="1"/>
  <c r="B311" i="1"/>
  <c r="D311" i="1"/>
  <c r="E311" i="1"/>
  <c r="G311" i="1"/>
  <c r="H311" i="1"/>
  <c r="I311" i="1"/>
  <c r="B312" i="1"/>
  <c r="D312" i="1"/>
  <c r="E312" i="1"/>
  <c r="G312" i="1"/>
  <c r="H312" i="1"/>
  <c r="I312" i="1"/>
  <c r="B313" i="1"/>
  <c r="D313" i="1"/>
  <c r="E313" i="1"/>
  <c r="G313" i="1"/>
  <c r="H313" i="1"/>
  <c r="I313" i="1"/>
  <c r="B314" i="1"/>
  <c r="D314" i="1"/>
  <c r="E314" i="1"/>
  <c r="G314" i="1"/>
  <c r="H314" i="1"/>
  <c r="I314" i="1"/>
  <c r="B315" i="1"/>
  <c r="D315" i="1"/>
  <c r="E315" i="1"/>
  <c r="G315" i="1"/>
  <c r="H315" i="1"/>
  <c r="I315" i="1"/>
  <c r="B316" i="1"/>
  <c r="D316" i="1"/>
  <c r="E316" i="1"/>
  <c r="G316" i="1"/>
  <c r="H316" i="1"/>
  <c r="I316" i="1"/>
  <c r="B317" i="1"/>
  <c r="D317" i="1"/>
  <c r="E317" i="1"/>
  <c r="G317" i="1"/>
  <c r="H317" i="1"/>
  <c r="I317" i="1"/>
  <c r="B318" i="1"/>
  <c r="D318" i="1"/>
  <c r="E318" i="1"/>
  <c r="G318" i="1"/>
  <c r="H318" i="1"/>
  <c r="I318" i="1"/>
  <c r="B319" i="1"/>
  <c r="D319" i="1"/>
  <c r="E319" i="1"/>
  <c r="G319" i="1"/>
  <c r="H319" i="1"/>
  <c r="I319" i="1"/>
  <c r="B320" i="1"/>
  <c r="D320" i="1"/>
  <c r="E320" i="1"/>
  <c r="G320" i="1"/>
  <c r="H320" i="1"/>
  <c r="I320" i="1"/>
  <c r="B321" i="1"/>
  <c r="D321" i="1"/>
  <c r="E321" i="1"/>
  <c r="G321" i="1"/>
  <c r="H321" i="1"/>
  <c r="I321" i="1"/>
  <c r="B322" i="1"/>
  <c r="D322" i="1"/>
  <c r="E322" i="1"/>
  <c r="G322" i="1"/>
  <c r="H322" i="1"/>
  <c r="I322" i="1"/>
  <c r="B323" i="1"/>
  <c r="D323" i="1"/>
  <c r="E323" i="1"/>
  <c r="G323" i="1"/>
  <c r="H323" i="1"/>
  <c r="I323" i="1"/>
  <c r="B324" i="1"/>
  <c r="D324" i="1"/>
  <c r="E324" i="1"/>
  <c r="G324" i="1"/>
  <c r="H324" i="1"/>
  <c r="I324" i="1"/>
  <c r="B325" i="1"/>
  <c r="D325" i="1"/>
  <c r="E325" i="1"/>
  <c r="G325" i="1"/>
  <c r="H325" i="1"/>
  <c r="I325" i="1"/>
  <c r="B326" i="1"/>
  <c r="D326" i="1"/>
  <c r="E326" i="1"/>
  <c r="G326" i="1"/>
  <c r="H326" i="1"/>
  <c r="I326" i="1"/>
  <c r="B327" i="1"/>
  <c r="D327" i="1"/>
  <c r="E327" i="1"/>
  <c r="G327" i="1"/>
  <c r="H327" i="1"/>
  <c r="I327" i="1"/>
  <c r="B328" i="1"/>
  <c r="D328" i="1"/>
  <c r="E328" i="1"/>
  <c r="G328" i="1"/>
  <c r="H328" i="1"/>
  <c r="I328" i="1"/>
  <c r="B329" i="1"/>
  <c r="D329" i="1"/>
  <c r="E329" i="1"/>
  <c r="G329" i="1"/>
  <c r="H329" i="1"/>
  <c r="I329" i="1"/>
  <c r="B330" i="1"/>
  <c r="D330" i="1"/>
  <c r="E330" i="1"/>
  <c r="G330" i="1"/>
  <c r="H330" i="1"/>
  <c r="I330" i="1"/>
  <c r="B331" i="1"/>
  <c r="D331" i="1"/>
  <c r="E331" i="1"/>
  <c r="G331" i="1"/>
  <c r="H331" i="1"/>
  <c r="I331" i="1"/>
  <c r="B332" i="1"/>
  <c r="D332" i="1"/>
  <c r="E332" i="1"/>
  <c r="G332" i="1"/>
  <c r="H332" i="1"/>
  <c r="I332" i="1"/>
  <c r="B333" i="1"/>
  <c r="D333" i="1"/>
  <c r="E333" i="1"/>
  <c r="G333" i="1"/>
  <c r="H333" i="1"/>
  <c r="I333" i="1"/>
  <c r="B334" i="1"/>
  <c r="D334" i="1"/>
  <c r="E334" i="1"/>
  <c r="G334" i="1"/>
  <c r="H334" i="1"/>
  <c r="I334" i="1"/>
  <c r="B335" i="1"/>
  <c r="D335" i="1"/>
  <c r="E335" i="1"/>
  <c r="G335" i="1"/>
  <c r="H335" i="1"/>
  <c r="I335" i="1"/>
  <c r="B336" i="1"/>
  <c r="D336" i="1"/>
  <c r="E336" i="1"/>
  <c r="G336" i="1"/>
  <c r="H336" i="1"/>
  <c r="I336" i="1"/>
  <c r="B337" i="1"/>
  <c r="D337" i="1"/>
  <c r="E337" i="1"/>
  <c r="G337" i="1"/>
  <c r="H337" i="1"/>
  <c r="I337" i="1"/>
  <c r="B338" i="1"/>
  <c r="D338" i="1"/>
  <c r="E338" i="1"/>
  <c r="G338" i="1"/>
  <c r="H338" i="1"/>
  <c r="I338" i="1"/>
  <c r="B339" i="1"/>
  <c r="D339" i="1"/>
  <c r="E339" i="1"/>
  <c r="G339" i="1"/>
  <c r="H339" i="1"/>
  <c r="I339" i="1"/>
  <c r="B340" i="1"/>
  <c r="D340" i="1"/>
  <c r="E340" i="1"/>
  <c r="G340" i="1"/>
  <c r="H340" i="1"/>
  <c r="I340" i="1"/>
  <c r="B341" i="1"/>
  <c r="D341" i="1"/>
  <c r="E341" i="1"/>
  <c r="G341" i="1"/>
  <c r="H341" i="1"/>
  <c r="I341" i="1"/>
  <c r="B342" i="1"/>
  <c r="D342" i="1"/>
  <c r="E342" i="1"/>
  <c r="G342" i="1"/>
  <c r="H342" i="1"/>
  <c r="I342" i="1"/>
  <c r="B343" i="1"/>
  <c r="D343" i="1"/>
  <c r="E343" i="1"/>
  <c r="G343" i="1"/>
  <c r="H343" i="1"/>
  <c r="I343" i="1"/>
  <c r="B344" i="1"/>
  <c r="D344" i="1"/>
  <c r="E344" i="1"/>
  <c r="G344" i="1"/>
  <c r="H344" i="1"/>
  <c r="I344" i="1"/>
  <c r="B345" i="1"/>
  <c r="D345" i="1"/>
  <c r="E345" i="1"/>
  <c r="G345" i="1"/>
  <c r="H345" i="1"/>
  <c r="I345" i="1"/>
  <c r="B346" i="1"/>
  <c r="D346" i="1"/>
  <c r="E346" i="1"/>
  <c r="G346" i="1"/>
  <c r="H346" i="1"/>
  <c r="I346" i="1"/>
  <c r="B347" i="1"/>
  <c r="D347" i="1"/>
  <c r="E347" i="1"/>
  <c r="G347" i="1"/>
  <c r="H347" i="1"/>
  <c r="I347" i="1"/>
  <c r="B348" i="1"/>
  <c r="D348" i="1"/>
  <c r="E348" i="1"/>
  <c r="G348" i="1"/>
  <c r="H348" i="1"/>
  <c r="I348" i="1"/>
  <c r="B349" i="1"/>
  <c r="D349" i="1"/>
  <c r="E349" i="1"/>
  <c r="G349" i="1"/>
  <c r="H349" i="1"/>
  <c r="I349" i="1"/>
  <c r="B350" i="1"/>
  <c r="D350" i="1"/>
  <c r="E350" i="1"/>
  <c r="G350" i="1"/>
  <c r="H350" i="1"/>
  <c r="I350" i="1"/>
  <c r="B351" i="1"/>
  <c r="D351" i="1"/>
  <c r="E351" i="1"/>
  <c r="G351" i="1"/>
  <c r="H351" i="1"/>
  <c r="I351" i="1"/>
  <c r="B352" i="1"/>
  <c r="D352" i="1"/>
  <c r="E352" i="1"/>
  <c r="G352" i="1"/>
  <c r="H352" i="1"/>
  <c r="I352" i="1"/>
  <c r="B353" i="1"/>
  <c r="D353" i="1"/>
  <c r="E353" i="1"/>
  <c r="G353" i="1"/>
  <c r="H353" i="1"/>
  <c r="I353" i="1"/>
  <c r="B354" i="1"/>
  <c r="D354" i="1"/>
  <c r="E354" i="1"/>
  <c r="G354" i="1"/>
  <c r="H354" i="1"/>
  <c r="I354" i="1"/>
  <c r="B355" i="1"/>
  <c r="D355" i="1"/>
  <c r="E355" i="1"/>
  <c r="G355" i="1"/>
  <c r="H355" i="1"/>
  <c r="I355" i="1"/>
  <c r="B356" i="1"/>
  <c r="D356" i="1"/>
  <c r="E356" i="1"/>
  <c r="G356" i="1"/>
  <c r="H356" i="1"/>
  <c r="I356" i="1"/>
  <c r="B357" i="1"/>
  <c r="D357" i="1"/>
  <c r="E357" i="1"/>
  <c r="G357" i="1"/>
  <c r="H357" i="1"/>
  <c r="I357" i="1"/>
  <c r="B358" i="1"/>
  <c r="D358" i="1"/>
  <c r="E358" i="1"/>
  <c r="G358" i="1"/>
  <c r="H358" i="1"/>
  <c r="I358" i="1"/>
  <c r="B359" i="1"/>
  <c r="D359" i="1"/>
  <c r="E359" i="1"/>
  <c r="G359" i="1"/>
  <c r="H359" i="1"/>
  <c r="I359" i="1"/>
  <c r="B360" i="1"/>
  <c r="D360" i="1"/>
  <c r="E360" i="1"/>
  <c r="G360" i="1"/>
  <c r="H360" i="1"/>
  <c r="I360" i="1"/>
  <c r="B361" i="1"/>
  <c r="D361" i="1"/>
  <c r="E361" i="1"/>
  <c r="G361" i="1"/>
  <c r="H361" i="1"/>
  <c r="I361" i="1"/>
  <c r="B362" i="1"/>
  <c r="D362" i="1"/>
  <c r="E362" i="1"/>
  <c r="G362" i="1"/>
  <c r="H362" i="1"/>
  <c r="I362" i="1"/>
  <c r="B363" i="1"/>
  <c r="D363" i="1"/>
  <c r="E363" i="1"/>
  <c r="G363" i="1"/>
  <c r="H363" i="1"/>
  <c r="I363" i="1"/>
  <c r="B364" i="1"/>
  <c r="D364" i="1"/>
  <c r="E364" i="1"/>
  <c r="G364" i="1"/>
  <c r="H364" i="1"/>
  <c r="I364" i="1"/>
  <c r="B365" i="1"/>
  <c r="D365" i="1"/>
  <c r="E365" i="1"/>
  <c r="G365" i="1"/>
  <c r="H365" i="1"/>
  <c r="I365" i="1"/>
  <c r="B366" i="1"/>
  <c r="D366" i="1"/>
  <c r="E366" i="1"/>
  <c r="G366" i="1"/>
  <c r="H366" i="1"/>
  <c r="I366" i="1"/>
  <c r="B367" i="1"/>
  <c r="D367" i="1"/>
  <c r="E367" i="1"/>
  <c r="G367" i="1"/>
  <c r="H367" i="1"/>
  <c r="I367" i="1"/>
  <c r="B368" i="1"/>
  <c r="D368" i="1"/>
  <c r="E368" i="1"/>
  <c r="G368" i="1"/>
  <c r="H368" i="1"/>
  <c r="I368" i="1"/>
  <c r="B369" i="1"/>
  <c r="D369" i="1"/>
  <c r="E369" i="1"/>
  <c r="G369" i="1"/>
  <c r="H369" i="1"/>
  <c r="I369" i="1"/>
  <c r="B370" i="1"/>
  <c r="D370" i="1"/>
  <c r="E370" i="1"/>
  <c r="G370" i="1"/>
  <c r="H370" i="1"/>
  <c r="I370" i="1"/>
  <c r="B371" i="1"/>
  <c r="D371" i="1"/>
  <c r="E371" i="1"/>
  <c r="G371" i="1"/>
  <c r="H371" i="1"/>
  <c r="I371" i="1"/>
  <c r="B372" i="1"/>
  <c r="D372" i="1"/>
  <c r="E372" i="1"/>
  <c r="G372" i="1"/>
  <c r="H372" i="1"/>
  <c r="I372" i="1"/>
  <c r="B373" i="1"/>
  <c r="D373" i="1"/>
  <c r="E373" i="1"/>
  <c r="G373" i="1"/>
  <c r="H373" i="1"/>
  <c r="I373" i="1"/>
  <c r="B374" i="1"/>
  <c r="D374" i="1"/>
  <c r="E374" i="1"/>
  <c r="G374" i="1"/>
  <c r="H374" i="1"/>
  <c r="I374" i="1"/>
  <c r="B375" i="1"/>
  <c r="D375" i="1"/>
  <c r="E375" i="1"/>
  <c r="G375" i="1"/>
  <c r="H375" i="1"/>
  <c r="I375" i="1"/>
  <c r="B376" i="1"/>
  <c r="D376" i="1"/>
  <c r="E376" i="1"/>
  <c r="G376" i="1"/>
  <c r="H376" i="1"/>
  <c r="I376" i="1"/>
  <c r="B377" i="1"/>
  <c r="D377" i="1"/>
  <c r="E377" i="1"/>
  <c r="G377" i="1"/>
  <c r="H377" i="1"/>
  <c r="I377" i="1"/>
  <c r="B378" i="1"/>
  <c r="D378" i="1"/>
  <c r="E378" i="1"/>
  <c r="G378" i="1"/>
  <c r="H378" i="1"/>
  <c r="I378" i="1"/>
  <c r="B379" i="1"/>
  <c r="D379" i="1"/>
  <c r="E379" i="1"/>
  <c r="G379" i="1"/>
  <c r="H379" i="1"/>
  <c r="I379" i="1"/>
  <c r="B380" i="1"/>
  <c r="D380" i="1"/>
  <c r="E380" i="1"/>
  <c r="G380" i="1"/>
  <c r="H380" i="1"/>
  <c r="I380" i="1"/>
  <c r="B381" i="1"/>
  <c r="D381" i="1"/>
  <c r="E381" i="1"/>
  <c r="G381" i="1"/>
  <c r="H381" i="1"/>
  <c r="I381" i="1"/>
  <c r="B382" i="1"/>
  <c r="D382" i="1"/>
  <c r="E382" i="1"/>
  <c r="G382" i="1"/>
  <c r="H382" i="1"/>
  <c r="I382" i="1"/>
  <c r="B383" i="1"/>
  <c r="D383" i="1"/>
  <c r="E383" i="1"/>
  <c r="G383" i="1"/>
  <c r="H383" i="1"/>
  <c r="I383" i="1"/>
  <c r="B384" i="1"/>
  <c r="D384" i="1"/>
  <c r="E384" i="1"/>
  <c r="G384" i="1"/>
  <c r="H384" i="1"/>
  <c r="I384" i="1"/>
  <c r="B385" i="1"/>
  <c r="D385" i="1"/>
  <c r="E385" i="1"/>
  <c r="G385" i="1"/>
  <c r="H385" i="1"/>
  <c r="I385" i="1"/>
  <c r="B386" i="1"/>
  <c r="D386" i="1"/>
  <c r="E386" i="1"/>
  <c r="G386" i="1"/>
  <c r="H386" i="1"/>
  <c r="I386" i="1"/>
  <c r="B387" i="1"/>
  <c r="D387" i="1"/>
  <c r="E387" i="1"/>
  <c r="G387" i="1"/>
  <c r="H387" i="1"/>
  <c r="I387" i="1"/>
  <c r="B388" i="1"/>
  <c r="D388" i="1"/>
  <c r="E388" i="1"/>
  <c r="G388" i="1"/>
  <c r="H388" i="1"/>
  <c r="I388" i="1"/>
  <c r="B389" i="1"/>
  <c r="D389" i="1"/>
  <c r="E389" i="1"/>
  <c r="G389" i="1"/>
  <c r="H389" i="1"/>
  <c r="I389" i="1"/>
  <c r="B390" i="1"/>
  <c r="D390" i="1"/>
  <c r="E390" i="1"/>
  <c r="G390" i="1"/>
  <c r="H390" i="1"/>
  <c r="I390" i="1"/>
  <c r="B391" i="1"/>
  <c r="D391" i="1"/>
  <c r="E391" i="1"/>
  <c r="G391" i="1"/>
  <c r="H391" i="1"/>
  <c r="I391" i="1"/>
  <c r="B392" i="1"/>
  <c r="D392" i="1"/>
  <c r="E392" i="1"/>
  <c r="G392" i="1"/>
  <c r="H392" i="1"/>
  <c r="I392" i="1"/>
  <c r="B393" i="1"/>
  <c r="D393" i="1"/>
  <c r="E393" i="1"/>
  <c r="G393" i="1"/>
  <c r="H393" i="1"/>
  <c r="I393" i="1"/>
  <c r="B394" i="1"/>
  <c r="D394" i="1"/>
  <c r="E394" i="1"/>
  <c r="G394" i="1"/>
  <c r="H394" i="1"/>
  <c r="I394" i="1"/>
  <c r="B395" i="1"/>
  <c r="D395" i="1"/>
  <c r="E395" i="1"/>
  <c r="G395" i="1"/>
  <c r="H395" i="1"/>
  <c r="I395" i="1"/>
  <c r="B396" i="1"/>
  <c r="D396" i="1"/>
  <c r="E396" i="1"/>
  <c r="G396" i="1"/>
  <c r="H396" i="1"/>
  <c r="I396" i="1"/>
  <c r="B397" i="1"/>
  <c r="D397" i="1"/>
  <c r="E397" i="1"/>
  <c r="G397" i="1"/>
  <c r="H397" i="1"/>
  <c r="I397" i="1"/>
  <c r="B398" i="1"/>
  <c r="D398" i="1"/>
  <c r="E398" i="1"/>
  <c r="G398" i="1"/>
  <c r="H398" i="1"/>
  <c r="I398" i="1"/>
  <c r="B399" i="1"/>
  <c r="D399" i="1"/>
  <c r="E399" i="1"/>
  <c r="G399" i="1"/>
  <c r="H399" i="1"/>
  <c r="I399" i="1"/>
  <c r="B400" i="1"/>
  <c r="D400" i="1"/>
  <c r="E400" i="1"/>
  <c r="G400" i="1"/>
  <c r="H400" i="1"/>
  <c r="I400" i="1"/>
  <c r="B401" i="1"/>
  <c r="D401" i="1"/>
  <c r="E401" i="1"/>
  <c r="G401" i="1"/>
  <c r="H401" i="1"/>
  <c r="I401" i="1"/>
  <c r="B402" i="1"/>
  <c r="D402" i="1"/>
  <c r="E402" i="1"/>
  <c r="G402" i="1"/>
  <c r="H402" i="1"/>
  <c r="I402" i="1"/>
  <c r="B403" i="1"/>
  <c r="D403" i="1"/>
  <c r="E403" i="1"/>
  <c r="G403" i="1"/>
  <c r="H403" i="1"/>
  <c r="I403" i="1"/>
  <c r="B404" i="1"/>
  <c r="D404" i="1"/>
  <c r="E404" i="1"/>
  <c r="G404" i="1"/>
  <c r="H404" i="1"/>
  <c r="I404" i="1"/>
  <c r="B405" i="1"/>
  <c r="D405" i="1"/>
  <c r="E405" i="1"/>
  <c r="G405" i="1"/>
  <c r="H405" i="1"/>
  <c r="I405" i="1"/>
  <c r="B406" i="1"/>
  <c r="D406" i="1"/>
  <c r="E406" i="1"/>
  <c r="G406" i="1"/>
  <c r="H406" i="1"/>
  <c r="I406" i="1"/>
  <c r="B407" i="1"/>
  <c r="D407" i="1"/>
  <c r="E407" i="1"/>
  <c r="G407" i="1"/>
  <c r="H407" i="1"/>
  <c r="I407" i="1"/>
  <c r="B408" i="1"/>
  <c r="D408" i="1"/>
  <c r="E408" i="1"/>
  <c r="G408" i="1"/>
  <c r="H408" i="1"/>
  <c r="I408" i="1"/>
  <c r="B409" i="1"/>
  <c r="D409" i="1"/>
  <c r="E409" i="1"/>
  <c r="G409" i="1"/>
  <c r="H409" i="1"/>
  <c r="I409" i="1"/>
  <c r="B410" i="1"/>
  <c r="D410" i="1"/>
  <c r="E410" i="1"/>
  <c r="G410" i="1"/>
  <c r="H410" i="1"/>
  <c r="I410" i="1"/>
  <c r="B411" i="1"/>
  <c r="D411" i="1"/>
  <c r="E411" i="1"/>
  <c r="G411" i="1"/>
  <c r="H411" i="1"/>
  <c r="I411" i="1"/>
  <c r="B412" i="1"/>
  <c r="D412" i="1"/>
  <c r="E412" i="1"/>
  <c r="G412" i="1"/>
  <c r="H412" i="1"/>
  <c r="I412" i="1"/>
  <c r="B413" i="1"/>
  <c r="D413" i="1"/>
  <c r="E413" i="1"/>
  <c r="G413" i="1"/>
  <c r="H413" i="1"/>
  <c r="I413" i="1"/>
  <c r="B414" i="1"/>
  <c r="D414" i="1"/>
  <c r="E414" i="1"/>
  <c r="G414" i="1"/>
  <c r="H414" i="1"/>
  <c r="I414" i="1"/>
  <c r="B415" i="1"/>
  <c r="D415" i="1"/>
  <c r="E415" i="1"/>
  <c r="G415" i="1"/>
  <c r="H415" i="1"/>
  <c r="I415" i="1"/>
  <c r="B416" i="1"/>
  <c r="D416" i="1"/>
  <c r="E416" i="1"/>
  <c r="G416" i="1"/>
  <c r="H416" i="1"/>
  <c r="I416" i="1"/>
  <c r="B417" i="1"/>
  <c r="D417" i="1"/>
  <c r="E417" i="1"/>
  <c r="G417" i="1"/>
  <c r="H417" i="1"/>
  <c r="I417" i="1"/>
  <c r="B418" i="1"/>
  <c r="D418" i="1"/>
  <c r="E418" i="1"/>
  <c r="G418" i="1"/>
  <c r="H418" i="1"/>
  <c r="I418" i="1"/>
  <c r="B419" i="1"/>
  <c r="D419" i="1"/>
  <c r="E419" i="1"/>
  <c r="G419" i="1"/>
  <c r="H419" i="1"/>
  <c r="I419" i="1"/>
  <c r="B420" i="1"/>
  <c r="D420" i="1"/>
  <c r="E420" i="1"/>
  <c r="G420" i="1"/>
  <c r="H420" i="1"/>
  <c r="I420" i="1"/>
  <c r="B421" i="1"/>
  <c r="D421" i="1"/>
  <c r="E421" i="1"/>
  <c r="G421" i="1"/>
  <c r="H421" i="1"/>
  <c r="I421" i="1"/>
  <c r="B422" i="1"/>
  <c r="D422" i="1"/>
  <c r="E422" i="1"/>
  <c r="G422" i="1"/>
  <c r="H422" i="1"/>
  <c r="I422" i="1"/>
  <c r="B423" i="1"/>
  <c r="D423" i="1"/>
  <c r="E423" i="1"/>
  <c r="G423" i="1"/>
  <c r="H423" i="1"/>
  <c r="I423" i="1"/>
  <c r="B424" i="1"/>
  <c r="D424" i="1"/>
  <c r="E424" i="1"/>
  <c r="G424" i="1"/>
  <c r="H424" i="1"/>
  <c r="I424" i="1"/>
  <c r="B425" i="1"/>
  <c r="D425" i="1"/>
  <c r="E425" i="1"/>
  <c r="G425" i="1"/>
  <c r="H425" i="1"/>
  <c r="I425" i="1"/>
  <c r="B426" i="1"/>
  <c r="D426" i="1"/>
  <c r="E426" i="1"/>
  <c r="G426" i="1"/>
  <c r="H426" i="1"/>
  <c r="I426" i="1"/>
  <c r="B427" i="1"/>
  <c r="D427" i="1"/>
  <c r="E427" i="1"/>
  <c r="G427" i="1"/>
  <c r="H427" i="1"/>
  <c r="I427" i="1"/>
  <c r="B428" i="1"/>
  <c r="D428" i="1"/>
  <c r="E428" i="1"/>
  <c r="G428" i="1"/>
  <c r="H428" i="1"/>
  <c r="I428" i="1"/>
  <c r="B429" i="1"/>
  <c r="D429" i="1"/>
  <c r="E429" i="1"/>
  <c r="G429" i="1"/>
  <c r="H429" i="1"/>
  <c r="I429" i="1"/>
  <c r="B430" i="1"/>
  <c r="D430" i="1"/>
  <c r="E430" i="1"/>
  <c r="G430" i="1"/>
  <c r="H430" i="1"/>
  <c r="I430" i="1"/>
  <c r="B431" i="1"/>
  <c r="D431" i="1"/>
  <c r="E431" i="1"/>
  <c r="G431" i="1"/>
  <c r="H431" i="1"/>
  <c r="I431" i="1"/>
  <c r="B432" i="1"/>
  <c r="D432" i="1"/>
  <c r="E432" i="1"/>
  <c r="G432" i="1"/>
  <c r="H432" i="1"/>
  <c r="I432" i="1"/>
  <c r="B433" i="1"/>
  <c r="D433" i="1"/>
  <c r="E433" i="1"/>
  <c r="G433" i="1"/>
  <c r="H433" i="1"/>
  <c r="I433" i="1"/>
  <c r="B434" i="1"/>
  <c r="D434" i="1"/>
  <c r="E434" i="1"/>
  <c r="G434" i="1"/>
  <c r="H434" i="1"/>
  <c r="I434" i="1"/>
  <c r="B435" i="1"/>
  <c r="D435" i="1"/>
  <c r="E435" i="1"/>
  <c r="G435" i="1"/>
  <c r="H435" i="1"/>
  <c r="I435" i="1"/>
  <c r="B436" i="1"/>
  <c r="D436" i="1"/>
  <c r="E436" i="1"/>
  <c r="G436" i="1"/>
  <c r="H436" i="1"/>
  <c r="I436" i="1"/>
  <c r="B437" i="1"/>
  <c r="D437" i="1"/>
  <c r="E437" i="1"/>
  <c r="G437" i="1"/>
  <c r="H437" i="1"/>
  <c r="I437" i="1"/>
  <c r="B438" i="1"/>
  <c r="D438" i="1"/>
  <c r="E438" i="1"/>
  <c r="G438" i="1"/>
  <c r="H438" i="1"/>
  <c r="I438" i="1"/>
  <c r="B439" i="1"/>
  <c r="D439" i="1"/>
  <c r="E439" i="1"/>
  <c r="G439" i="1"/>
  <c r="H439" i="1"/>
  <c r="I439" i="1"/>
  <c r="B440" i="1"/>
  <c r="D440" i="1"/>
  <c r="E440" i="1"/>
  <c r="G440" i="1"/>
  <c r="H440" i="1"/>
  <c r="I440" i="1"/>
  <c r="B441" i="1"/>
  <c r="D441" i="1"/>
  <c r="E441" i="1"/>
  <c r="G441" i="1"/>
  <c r="H441" i="1"/>
  <c r="I441" i="1"/>
  <c r="B442" i="1"/>
  <c r="D442" i="1"/>
  <c r="E442" i="1"/>
  <c r="G442" i="1"/>
  <c r="H442" i="1"/>
  <c r="I442" i="1"/>
  <c r="B443" i="1"/>
  <c r="D443" i="1"/>
  <c r="E443" i="1"/>
  <c r="G443" i="1"/>
  <c r="H443" i="1"/>
  <c r="I443" i="1"/>
  <c r="B444" i="1"/>
  <c r="D444" i="1"/>
  <c r="E444" i="1"/>
  <c r="G444" i="1"/>
  <c r="H444" i="1"/>
  <c r="I444" i="1"/>
  <c r="B445" i="1"/>
  <c r="D445" i="1"/>
  <c r="E445" i="1"/>
  <c r="G445" i="1"/>
  <c r="H445" i="1"/>
  <c r="I445" i="1"/>
  <c r="B446" i="1"/>
  <c r="D446" i="1"/>
  <c r="E446" i="1"/>
  <c r="G446" i="1"/>
  <c r="H446" i="1"/>
  <c r="I446" i="1"/>
  <c r="B447" i="1"/>
  <c r="D447" i="1"/>
  <c r="E447" i="1"/>
  <c r="G447" i="1"/>
  <c r="H447" i="1"/>
  <c r="I447" i="1"/>
  <c r="B448" i="1"/>
  <c r="D448" i="1"/>
  <c r="E448" i="1"/>
  <c r="G448" i="1"/>
  <c r="H448" i="1"/>
  <c r="I448" i="1"/>
  <c r="B449" i="1"/>
  <c r="D449" i="1"/>
  <c r="E449" i="1"/>
  <c r="G449" i="1"/>
  <c r="H449" i="1"/>
  <c r="I449" i="1"/>
  <c r="B450" i="1"/>
  <c r="D450" i="1"/>
  <c r="E450" i="1"/>
  <c r="G450" i="1"/>
  <c r="H450" i="1"/>
  <c r="I450" i="1"/>
  <c r="B451" i="1"/>
  <c r="D451" i="1"/>
  <c r="E451" i="1"/>
  <c r="G451" i="1"/>
  <c r="H451" i="1"/>
  <c r="I451" i="1"/>
  <c r="B452" i="1"/>
  <c r="D452" i="1"/>
  <c r="E452" i="1"/>
  <c r="G452" i="1"/>
  <c r="H452" i="1"/>
  <c r="I452" i="1"/>
  <c r="B453" i="1"/>
  <c r="D453" i="1"/>
  <c r="E453" i="1"/>
  <c r="G453" i="1"/>
  <c r="H453" i="1"/>
  <c r="I453" i="1"/>
  <c r="B454" i="1"/>
  <c r="D454" i="1"/>
  <c r="E454" i="1"/>
  <c r="G454" i="1"/>
  <c r="H454" i="1"/>
  <c r="I454" i="1"/>
  <c r="B455" i="1"/>
  <c r="D455" i="1"/>
  <c r="E455" i="1"/>
  <c r="G455" i="1"/>
  <c r="H455" i="1"/>
  <c r="I455" i="1"/>
  <c r="B456" i="1"/>
  <c r="D456" i="1"/>
  <c r="E456" i="1"/>
  <c r="G456" i="1"/>
  <c r="H456" i="1"/>
  <c r="I456" i="1"/>
  <c r="B457" i="1"/>
  <c r="D457" i="1"/>
  <c r="E457" i="1"/>
  <c r="G457" i="1"/>
  <c r="H457" i="1"/>
  <c r="I457" i="1"/>
  <c r="B458" i="1"/>
  <c r="D458" i="1"/>
  <c r="E458" i="1"/>
  <c r="G458" i="1"/>
  <c r="H458" i="1"/>
  <c r="I458" i="1"/>
  <c r="B459" i="1"/>
  <c r="D459" i="1"/>
  <c r="E459" i="1"/>
  <c r="G459" i="1"/>
  <c r="H459" i="1"/>
  <c r="I459" i="1"/>
  <c r="B460" i="1"/>
  <c r="D460" i="1"/>
  <c r="E460" i="1"/>
  <c r="G460" i="1"/>
  <c r="H460" i="1"/>
  <c r="I460" i="1"/>
  <c r="B461" i="1"/>
  <c r="D461" i="1"/>
  <c r="E461" i="1"/>
  <c r="G461" i="1"/>
  <c r="H461" i="1"/>
  <c r="I461" i="1"/>
  <c r="B462" i="1"/>
  <c r="D462" i="1"/>
  <c r="E462" i="1"/>
  <c r="G462" i="1"/>
  <c r="H462" i="1"/>
  <c r="I462" i="1"/>
  <c r="B463" i="1"/>
  <c r="D463" i="1"/>
  <c r="E463" i="1"/>
  <c r="G463" i="1"/>
  <c r="H463" i="1"/>
  <c r="I463" i="1"/>
  <c r="B464" i="1"/>
  <c r="D464" i="1"/>
  <c r="E464" i="1"/>
  <c r="G464" i="1"/>
  <c r="H464" i="1"/>
  <c r="I464" i="1"/>
  <c r="B465" i="1"/>
  <c r="D465" i="1"/>
  <c r="E465" i="1"/>
  <c r="G465" i="1"/>
  <c r="H465" i="1"/>
  <c r="I465" i="1"/>
  <c r="B466" i="1"/>
  <c r="D466" i="1"/>
  <c r="E466" i="1"/>
  <c r="G466" i="1"/>
  <c r="H466" i="1"/>
  <c r="I466" i="1"/>
  <c r="B467" i="1"/>
  <c r="D467" i="1"/>
  <c r="E467" i="1"/>
  <c r="G467" i="1"/>
  <c r="H467" i="1"/>
  <c r="I467" i="1"/>
  <c r="B468" i="1"/>
  <c r="D468" i="1"/>
  <c r="E468" i="1"/>
  <c r="G468" i="1"/>
  <c r="H468" i="1"/>
  <c r="I468" i="1"/>
  <c r="B469" i="1"/>
  <c r="D469" i="1"/>
  <c r="E469" i="1"/>
  <c r="G469" i="1"/>
  <c r="H469" i="1"/>
  <c r="I469" i="1"/>
  <c r="B470" i="1"/>
  <c r="D470" i="1"/>
  <c r="E470" i="1"/>
  <c r="G470" i="1"/>
  <c r="H470" i="1"/>
  <c r="I470" i="1"/>
  <c r="B471" i="1"/>
  <c r="D471" i="1"/>
  <c r="E471" i="1"/>
  <c r="G471" i="1"/>
  <c r="H471" i="1"/>
  <c r="I471" i="1"/>
  <c r="B472" i="1"/>
  <c r="D472" i="1"/>
  <c r="E472" i="1"/>
  <c r="G472" i="1"/>
  <c r="H472" i="1"/>
  <c r="I472" i="1"/>
  <c r="B473" i="1"/>
  <c r="D473" i="1"/>
  <c r="E473" i="1"/>
  <c r="G473" i="1"/>
  <c r="H473" i="1"/>
  <c r="I473" i="1"/>
  <c r="B474" i="1"/>
  <c r="D474" i="1"/>
  <c r="E474" i="1"/>
  <c r="G474" i="1"/>
  <c r="H474" i="1"/>
  <c r="I474" i="1"/>
  <c r="B475" i="1"/>
  <c r="D475" i="1"/>
  <c r="E475" i="1"/>
  <c r="G475" i="1"/>
  <c r="H475" i="1"/>
  <c r="I475" i="1"/>
  <c r="B476" i="1"/>
  <c r="D476" i="1"/>
  <c r="E476" i="1"/>
  <c r="G476" i="1"/>
  <c r="H476" i="1"/>
  <c r="I476" i="1"/>
  <c r="B477" i="1"/>
  <c r="D477" i="1"/>
  <c r="E477" i="1"/>
  <c r="G477" i="1"/>
  <c r="H477" i="1"/>
  <c r="I477" i="1"/>
  <c r="B478" i="1"/>
  <c r="D478" i="1"/>
  <c r="E478" i="1"/>
  <c r="G478" i="1"/>
  <c r="H478" i="1"/>
  <c r="I478" i="1"/>
  <c r="B479" i="1"/>
  <c r="D479" i="1"/>
  <c r="E479" i="1"/>
  <c r="G479" i="1"/>
  <c r="H479" i="1"/>
  <c r="I479" i="1"/>
  <c r="B480" i="1"/>
  <c r="D480" i="1"/>
  <c r="E480" i="1"/>
  <c r="G480" i="1"/>
  <c r="H480" i="1"/>
  <c r="I480" i="1"/>
  <c r="B481" i="1"/>
  <c r="D481" i="1"/>
  <c r="E481" i="1"/>
  <c r="G481" i="1"/>
  <c r="H481" i="1"/>
  <c r="I481" i="1"/>
  <c r="B482" i="1"/>
  <c r="D482" i="1"/>
  <c r="E482" i="1"/>
  <c r="G482" i="1"/>
  <c r="H482" i="1"/>
  <c r="I482" i="1"/>
  <c r="B483" i="1"/>
  <c r="D483" i="1"/>
  <c r="E483" i="1"/>
  <c r="G483" i="1"/>
  <c r="H483" i="1"/>
  <c r="I483" i="1"/>
  <c r="B484" i="1"/>
  <c r="D484" i="1"/>
  <c r="E484" i="1"/>
  <c r="G484" i="1"/>
  <c r="H484" i="1"/>
  <c r="I484" i="1"/>
  <c r="B485" i="1"/>
  <c r="D485" i="1"/>
  <c r="E485" i="1"/>
  <c r="G485" i="1"/>
  <c r="H485" i="1"/>
  <c r="I485" i="1"/>
  <c r="B486" i="1"/>
  <c r="D486" i="1"/>
  <c r="E486" i="1"/>
  <c r="G486" i="1"/>
  <c r="H486" i="1"/>
  <c r="I486" i="1"/>
  <c r="B487" i="1"/>
  <c r="D487" i="1"/>
  <c r="E487" i="1"/>
  <c r="G487" i="1"/>
  <c r="H487" i="1"/>
  <c r="I487" i="1"/>
  <c r="B488" i="1"/>
  <c r="D488" i="1"/>
  <c r="E488" i="1"/>
  <c r="G488" i="1"/>
  <c r="H488" i="1"/>
  <c r="I488" i="1"/>
  <c r="B489" i="1"/>
  <c r="D489" i="1"/>
  <c r="E489" i="1"/>
  <c r="G489" i="1"/>
  <c r="H489" i="1"/>
  <c r="I489" i="1"/>
  <c r="B490" i="1"/>
  <c r="D490" i="1"/>
  <c r="E490" i="1"/>
  <c r="G490" i="1"/>
  <c r="H490" i="1"/>
  <c r="I490" i="1"/>
  <c r="B491" i="1"/>
  <c r="D491" i="1"/>
  <c r="E491" i="1"/>
  <c r="G491" i="1"/>
  <c r="H491" i="1"/>
  <c r="I491" i="1"/>
  <c r="B492" i="1"/>
  <c r="D492" i="1"/>
  <c r="E492" i="1"/>
  <c r="G492" i="1"/>
  <c r="H492" i="1"/>
  <c r="I492" i="1"/>
  <c r="B493" i="1"/>
  <c r="D493" i="1"/>
  <c r="E493" i="1"/>
  <c r="G493" i="1"/>
  <c r="H493" i="1"/>
  <c r="I493" i="1"/>
  <c r="B494" i="1"/>
  <c r="D494" i="1"/>
  <c r="E494" i="1"/>
  <c r="G494" i="1"/>
  <c r="H494" i="1"/>
  <c r="I494" i="1"/>
  <c r="B495" i="1"/>
  <c r="D495" i="1"/>
  <c r="E495" i="1"/>
  <c r="G495" i="1"/>
  <c r="H495" i="1"/>
  <c r="I495" i="1"/>
  <c r="B496" i="1"/>
  <c r="D496" i="1"/>
  <c r="E496" i="1"/>
  <c r="G496" i="1"/>
  <c r="H496" i="1"/>
  <c r="I496" i="1"/>
  <c r="B497" i="1"/>
  <c r="D497" i="1"/>
  <c r="E497" i="1"/>
  <c r="G497" i="1"/>
  <c r="H497" i="1"/>
  <c r="I497" i="1"/>
  <c r="B498" i="1"/>
  <c r="D498" i="1"/>
  <c r="E498" i="1"/>
  <c r="G498" i="1"/>
  <c r="H498" i="1"/>
  <c r="I498" i="1"/>
  <c r="B499" i="1"/>
  <c r="D499" i="1"/>
  <c r="E499" i="1"/>
  <c r="G499" i="1"/>
  <c r="H499" i="1"/>
  <c r="I499" i="1"/>
  <c r="B500" i="1"/>
  <c r="D500" i="1"/>
  <c r="E500" i="1"/>
  <c r="G500" i="1"/>
  <c r="H500" i="1"/>
  <c r="I500" i="1"/>
  <c r="B501" i="1"/>
  <c r="D501" i="1"/>
  <c r="E501" i="1"/>
  <c r="G501" i="1"/>
  <c r="H501" i="1"/>
  <c r="I501" i="1"/>
  <c r="B502" i="1"/>
  <c r="D502" i="1"/>
  <c r="E502" i="1"/>
  <c r="G502" i="1"/>
  <c r="H502" i="1"/>
  <c r="I502" i="1"/>
  <c r="B503" i="1"/>
  <c r="D503" i="1"/>
  <c r="E503" i="1"/>
  <c r="G503" i="1"/>
  <c r="H503" i="1"/>
  <c r="I503" i="1"/>
  <c r="B504" i="1"/>
  <c r="D504" i="1"/>
  <c r="E504" i="1"/>
  <c r="G504" i="1"/>
  <c r="H504" i="1"/>
  <c r="I504" i="1"/>
  <c r="B505" i="1"/>
  <c r="D505" i="1"/>
  <c r="E505" i="1"/>
  <c r="G505" i="1"/>
  <c r="H505" i="1"/>
  <c r="I505" i="1"/>
  <c r="B506" i="1"/>
  <c r="D506" i="1"/>
  <c r="E506" i="1"/>
  <c r="G506" i="1"/>
  <c r="H506" i="1"/>
  <c r="I506" i="1"/>
  <c r="B507" i="1"/>
  <c r="D507" i="1"/>
  <c r="E507" i="1"/>
  <c r="G507" i="1"/>
  <c r="H507" i="1"/>
  <c r="I507" i="1"/>
  <c r="B508" i="1"/>
  <c r="D508" i="1"/>
  <c r="E508" i="1"/>
  <c r="G508" i="1"/>
  <c r="H508" i="1"/>
  <c r="I508" i="1"/>
  <c r="B509" i="1"/>
  <c r="D509" i="1"/>
  <c r="E509" i="1"/>
  <c r="G509" i="1"/>
  <c r="H509" i="1"/>
  <c r="I509" i="1"/>
  <c r="B510" i="1"/>
  <c r="D510" i="1"/>
  <c r="E510" i="1"/>
  <c r="G510" i="1"/>
  <c r="H510" i="1"/>
  <c r="I510" i="1"/>
  <c r="B511" i="1"/>
  <c r="D511" i="1"/>
  <c r="E511" i="1"/>
  <c r="G511" i="1"/>
  <c r="H511" i="1"/>
  <c r="I511" i="1"/>
  <c r="B512" i="1"/>
  <c r="D512" i="1"/>
  <c r="E512" i="1"/>
  <c r="G512" i="1"/>
  <c r="H512" i="1"/>
  <c r="I512" i="1"/>
  <c r="B513" i="1"/>
  <c r="D513" i="1"/>
  <c r="E513" i="1"/>
  <c r="G513" i="1"/>
  <c r="H513" i="1"/>
  <c r="I513" i="1"/>
  <c r="B514" i="1"/>
  <c r="D514" i="1"/>
  <c r="E514" i="1"/>
  <c r="G514" i="1"/>
  <c r="H514" i="1"/>
  <c r="I514" i="1"/>
  <c r="B515" i="1"/>
  <c r="D515" i="1"/>
  <c r="E515" i="1"/>
  <c r="G515" i="1"/>
  <c r="H515" i="1"/>
  <c r="I515" i="1"/>
  <c r="B516" i="1"/>
  <c r="D516" i="1"/>
  <c r="E516" i="1"/>
  <c r="G516" i="1"/>
  <c r="H516" i="1"/>
  <c r="I516" i="1"/>
  <c r="B517" i="1"/>
  <c r="D517" i="1"/>
  <c r="E517" i="1"/>
  <c r="G517" i="1"/>
  <c r="H517" i="1"/>
  <c r="I517" i="1"/>
  <c r="B518" i="1"/>
  <c r="D518" i="1"/>
  <c r="E518" i="1"/>
  <c r="G518" i="1"/>
  <c r="H518" i="1"/>
  <c r="I518" i="1"/>
  <c r="B519" i="1"/>
  <c r="D519" i="1"/>
  <c r="E519" i="1"/>
  <c r="G519" i="1"/>
  <c r="H519" i="1"/>
  <c r="I519" i="1"/>
  <c r="B520" i="1"/>
  <c r="D520" i="1"/>
  <c r="E520" i="1"/>
  <c r="G520" i="1"/>
  <c r="H520" i="1"/>
  <c r="I520" i="1"/>
  <c r="B521" i="1"/>
  <c r="D521" i="1"/>
  <c r="E521" i="1"/>
  <c r="G521" i="1"/>
  <c r="H521" i="1"/>
  <c r="I521" i="1"/>
  <c r="B522" i="1"/>
  <c r="D522" i="1"/>
  <c r="E522" i="1"/>
  <c r="G522" i="1"/>
  <c r="H522" i="1"/>
  <c r="I522" i="1"/>
  <c r="B523" i="1"/>
  <c r="D523" i="1"/>
  <c r="E523" i="1"/>
  <c r="G523" i="1"/>
  <c r="H523" i="1"/>
  <c r="I523" i="1"/>
  <c r="B524" i="1"/>
  <c r="D524" i="1"/>
  <c r="E524" i="1"/>
  <c r="G524" i="1"/>
  <c r="H524" i="1"/>
  <c r="I524" i="1"/>
  <c r="B525" i="1"/>
  <c r="D525" i="1"/>
  <c r="E525" i="1"/>
  <c r="G525" i="1"/>
  <c r="H525" i="1"/>
  <c r="I525" i="1"/>
  <c r="B526" i="1"/>
  <c r="D526" i="1"/>
  <c r="E526" i="1"/>
  <c r="G526" i="1"/>
  <c r="H526" i="1"/>
  <c r="I526" i="1"/>
  <c r="B527" i="1"/>
  <c r="D527" i="1"/>
  <c r="E527" i="1"/>
  <c r="G527" i="1"/>
  <c r="H527" i="1"/>
  <c r="I527" i="1"/>
  <c r="B528" i="1"/>
  <c r="D528" i="1"/>
  <c r="E528" i="1"/>
  <c r="G528" i="1"/>
  <c r="H528" i="1"/>
  <c r="I528" i="1"/>
  <c r="B529" i="1"/>
  <c r="D529" i="1"/>
  <c r="E529" i="1"/>
  <c r="G529" i="1"/>
  <c r="H529" i="1"/>
  <c r="I529" i="1"/>
  <c r="B530" i="1"/>
  <c r="D530" i="1"/>
  <c r="E530" i="1"/>
  <c r="G530" i="1"/>
  <c r="H530" i="1"/>
  <c r="I530" i="1"/>
  <c r="B531" i="1"/>
  <c r="D531" i="1"/>
  <c r="E531" i="1"/>
  <c r="G531" i="1"/>
  <c r="H531" i="1"/>
  <c r="I531" i="1"/>
  <c r="B532" i="1"/>
  <c r="D532" i="1"/>
  <c r="E532" i="1"/>
  <c r="G532" i="1"/>
  <c r="H532" i="1"/>
  <c r="I532" i="1"/>
  <c r="B533" i="1"/>
  <c r="D533" i="1"/>
  <c r="E533" i="1"/>
  <c r="G533" i="1"/>
  <c r="H533" i="1"/>
  <c r="I533" i="1"/>
  <c r="B534" i="1"/>
  <c r="D534" i="1"/>
  <c r="E534" i="1"/>
  <c r="G534" i="1"/>
  <c r="H534" i="1"/>
  <c r="I534" i="1"/>
  <c r="B535" i="1"/>
  <c r="D535" i="1"/>
  <c r="E535" i="1"/>
  <c r="G535" i="1"/>
  <c r="H535" i="1"/>
  <c r="I535" i="1"/>
  <c r="B536" i="1"/>
  <c r="D536" i="1"/>
  <c r="E536" i="1"/>
  <c r="G536" i="1"/>
  <c r="H536" i="1"/>
  <c r="I536" i="1"/>
  <c r="B537" i="1"/>
  <c r="D537" i="1"/>
  <c r="E537" i="1"/>
  <c r="G537" i="1"/>
  <c r="H537" i="1"/>
  <c r="I537" i="1"/>
  <c r="B538" i="1"/>
  <c r="D538" i="1"/>
  <c r="E538" i="1"/>
  <c r="G538" i="1"/>
  <c r="H538" i="1"/>
  <c r="I538" i="1"/>
  <c r="B539" i="1"/>
  <c r="D539" i="1"/>
  <c r="E539" i="1"/>
  <c r="G539" i="1"/>
  <c r="H539" i="1"/>
  <c r="I539" i="1"/>
  <c r="B540" i="1"/>
  <c r="D540" i="1"/>
  <c r="E540" i="1"/>
  <c r="G540" i="1"/>
  <c r="H540" i="1"/>
  <c r="I540" i="1"/>
  <c r="B541" i="1"/>
  <c r="D541" i="1"/>
  <c r="E541" i="1"/>
  <c r="G541" i="1"/>
  <c r="H541" i="1"/>
  <c r="I541" i="1"/>
  <c r="B542" i="1"/>
  <c r="D542" i="1"/>
  <c r="E542" i="1"/>
  <c r="G542" i="1"/>
  <c r="H542" i="1"/>
  <c r="I542" i="1"/>
  <c r="B543" i="1"/>
  <c r="D543" i="1"/>
  <c r="E543" i="1"/>
  <c r="G543" i="1"/>
  <c r="H543" i="1"/>
  <c r="I543" i="1"/>
  <c r="B544" i="1"/>
  <c r="D544" i="1"/>
  <c r="E544" i="1"/>
  <c r="G544" i="1"/>
  <c r="H544" i="1"/>
  <c r="I544" i="1"/>
  <c r="B545" i="1"/>
  <c r="D545" i="1"/>
  <c r="E545" i="1"/>
  <c r="G545" i="1"/>
  <c r="H545" i="1"/>
  <c r="I545" i="1"/>
  <c r="B546" i="1"/>
  <c r="D546" i="1"/>
  <c r="E546" i="1"/>
  <c r="G546" i="1"/>
  <c r="H546" i="1"/>
  <c r="I546" i="1"/>
  <c r="B547" i="1"/>
  <c r="D547" i="1"/>
  <c r="E547" i="1"/>
  <c r="G547" i="1"/>
  <c r="H547" i="1"/>
  <c r="I547" i="1"/>
  <c r="B548" i="1"/>
  <c r="D548" i="1"/>
  <c r="E548" i="1"/>
  <c r="G548" i="1"/>
  <c r="H548" i="1"/>
  <c r="I548" i="1"/>
  <c r="B549" i="1"/>
  <c r="D549" i="1"/>
  <c r="E549" i="1"/>
  <c r="G549" i="1"/>
  <c r="H549" i="1"/>
  <c r="I549" i="1"/>
  <c r="B550" i="1"/>
  <c r="D550" i="1"/>
  <c r="E550" i="1"/>
  <c r="G550" i="1"/>
  <c r="H550" i="1"/>
  <c r="I550" i="1"/>
  <c r="B551" i="1"/>
  <c r="D551" i="1"/>
  <c r="E551" i="1"/>
  <c r="G551" i="1"/>
  <c r="H551" i="1"/>
  <c r="I551" i="1"/>
  <c r="B552" i="1"/>
  <c r="D552" i="1"/>
  <c r="E552" i="1"/>
  <c r="G552" i="1"/>
  <c r="H552" i="1"/>
  <c r="I552" i="1"/>
  <c r="B553" i="1"/>
  <c r="D553" i="1"/>
  <c r="E553" i="1"/>
  <c r="G553" i="1"/>
  <c r="H553" i="1"/>
  <c r="I553" i="1"/>
  <c r="B554" i="1"/>
  <c r="D554" i="1"/>
  <c r="E554" i="1"/>
  <c r="G554" i="1"/>
  <c r="H554" i="1"/>
  <c r="I554" i="1"/>
  <c r="B555" i="1"/>
  <c r="D555" i="1"/>
  <c r="E555" i="1"/>
  <c r="G555" i="1"/>
  <c r="H555" i="1"/>
  <c r="I555" i="1"/>
  <c r="B556" i="1"/>
  <c r="D556" i="1"/>
  <c r="E556" i="1"/>
  <c r="G556" i="1"/>
  <c r="H556" i="1"/>
  <c r="I556" i="1"/>
  <c r="B557" i="1"/>
  <c r="D557" i="1"/>
  <c r="E557" i="1"/>
  <c r="G557" i="1"/>
  <c r="H557" i="1"/>
  <c r="I557" i="1"/>
  <c r="B558" i="1"/>
  <c r="D558" i="1"/>
  <c r="E558" i="1"/>
  <c r="G558" i="1"/>
  <c r="H558" i="1"/>
  <c r="I558" i="1"/>
  <c r="B559" i="1"/>
  <c r="D559" i="1"/>
  <c r="E559" i="1"/>
  <c r="G559" i="1"/>
  <c r="H559" i="1"/>
  <c r="I559" i="1"/>
  <c r="B560" i="1"/>
  <c r="D560" i="1"/>
  <c r="E560" i="1"/>
  <c r="G560" i="1"/>
  <c r="H560" i="1"/>
  <c r="I560" i="1"/>
  <c r="B561" i="1"/>
  <c r="D561" i="1"/>
  <c r="E561" i="1"/>
  <c r="G561" i="1"/>
  <c r="H561" i="1"/>
  <c r="I561" i="1"/>
  <c r="B562" i="1"/>
  <c r="D562" i="1"/>
  <c r="E562" i="1"/>
  <c r="G562" i="1"/>
  <c r="H562" i="1"/>
  <c r="I562" i="1"/>
  <c r="B563" i="1"/>
  <c r="D563" i="1"/>
  <c r="E563" i="1"/>
  <c r="G563" i="1"/>
  <c r="H563" i="1"/>
  <c r="I563" i="1"/>
  <c r="B564" i="1"/>
  <c r="D564" i="1"/>
  <c r="E564" i="1"/>
  <c r="G564" i="1"/>
  <c r="H564" i="1"/>
  <c r="I564" i="1"/>
  <c r="B565" i="1"/>
  <c r="D565" i="1"/>
  <c r="E565" i="1"/>
  <c r="G565" i="1"/>
  <c r="H565" i="1"/>
  <c r="I565" i="1"/>
  <c r="B566" i="1"/>
  <c r="D566" i="1"/>
  <c r="E566" i="1"/>
  <c r="G566" i="1"/>
  <c r="H566" i="1"/>
  <c r="I566" i="1"/>
  <c r="B567" i="1"/>
  <c r="D567" i="1"/>
  <c r="E567" i="1"/>
  <c r="G567" i="1"/>
  <c r="H567" i="1"/>
  <c r="I567" i="1"/>
  <c r="B568" i="1"/>
  <c r="D568" i="1"/>
  <c r="E568" i="1"/>
  <c r="G568" i="1"/>
  <c r="H568" i="1"/>
  <c r="I568" i="1"/>
  <c r="B569" i="1"/>
  <c r="D569" i="1"/>
  <c r="E569" i="1"/>
  <c r="G569" i="1"/>
  <c r="H569" i="1"/>
  <c r="I569" i="1"/>
  <c r="B570" i="1"/>
  <c r="D570" i="1"/>
  <c r="E570" i="1"/>
  <c r="G570" i="1"/>
  <c r="H570" i="1"/>
  <c r="I570" i="1"/>
  <c r="B571" i="1"/>
  <c r="D571" i="1"/>
  <c r="E571" i="1"/>
  <c r="G571" i="1"/>
  <c r="H571" i="1"/>
  <c r="I571" i="1"/>
  <c r="B572" i="1"/>
  <c r="D572" i="1"/>
  <c r="E572" i="1"/>
  <c r="G572" i="1"/>
  <c r="H572" i="1"/>
  <c r="I572" i="1"/>
  <c r="B573" i="1"/>
  <c r="D573" i="1"/>
  <c r="E573" i="1"/>
  <c r="G573" i="1"/>
  <c r="H573" i="1"/>
  <c r="I573" i="1"/>
  <c r="B574" i="1"/>
  <c r="D574" i="1"/>
  <c r="E574" i="1"/>
  <c r="G574" i="1"/>
  <c r="H574" i="1"/>
  <c r="I574" i="1"/>
  <c r="B575" i="1"/>
  <c r="D575" i="1"/>
  <c r="E575" i="1"/>
  <c r="G575" i="1"/>
  <c r="H575" i="1"/>
  <c r="I575" i="1"/>
  <c r="B576" i="1"/>
  <c r="D576" i="1"/>
  <c r="E576" i="1"/>
  <c r="G576" i="1"/>
  <c r="H576" i="1"/>
  <c r="I576" i="1"/>
  <c r="B577" i="1"/>
  <c r="D577" i="1"/>
  <c r="E577" i="1"/>
  <c r="G577" i="1"/>
  <c r="H577" i="1"/>
  <c r="I577" i="1"/>
  <c r="B578" i="1"/>
  <c r="D578" i="1"/>
  <c r="E578" i="1"/>
  <c r="G578" i="1"/>
  <c r="H578" i="1"/>
  <c r="I578" i="1"/>
  <c r="B579" i="1"/>
  <c r="D579" i="1"/>
  <c r="E579" i="1"/>
  <c r="G579" i="1"/>
  <c r="H579" i="1"/>
  <c r="I579" i="1"/>
  <c r="B580" i="1"/>
  <c r="D580" i="1"/>
  <c r="E580" i="1"/>
  <c r="G580" i="1"/>
  <c r="H580" i="1"/>
  <c r="I580" i="1"/>
  <c r="B581" i="1"/>
  <c r="D581" i="1"/>
  <c r="E581" i="1"/>
  <c r="G581" i="1"/>
  <c r="H581" i="1"/>
  <c r="I581" i="1"/>
  <c r="B582" i="1"/>
  <c r="D582" i="1"/>
  <c r="E582" i="1"/>
  <c r="G582" i="1"/>
  <c r="H582" i="1"/>
  <c r="I582" i="1"/>
  <c r="B583" i="1"/>
  <c r="D583" i="1"/>
  <c r="E583" i="1"/>
  <c r="G583" i="1"/>
  <c r="H583" i="1"/>
  <c r="I583" i="1"/>
  <c r="B584" i="1"/>
  <c r="D584" i="1"/>
  <c r="E584" i="1"/>
  <c r="G584" i="1"/>
  <c r="H584" i="1"/>
  <c r="I584" i="1"/>
  <c r="B585" i="1"/>
  <c r="D585" i="1"/>
  <c r="E585" i="1"/>
  <c r="G585" i="1"/>
  <c r="H585" i="1"/>
  <c r="I585" i="1"/>
  <c r="B586" i="1"/>
  <c r="D586" i="1"/>
  <c r="E586" i="1"/>
  <c r="G586" i="1"/>
  <c r="H586" i="1"/>
  <c r="I586" i="1"/>
  <c r="B587" i="1"/>
  <c r="D587" i="1"/>
  <c r="E587" i="1"/>
  <c r="G587" i="1"/>
  <c r="H587" i="1"/>
  <c r="I587" i="1"/>
  <c r="B588" i="1"/>
  <c r="D588" i="1"/>
  <c r="E588" i="1"/>
  <c r="G588" i="1"/>
  <c r="H588" i="1"/>
  <c r="I588" i="1"/>
  <c r="B589" i="1"/>
  <c r="D589" i="1"/>
  <c r="E589" i="1"/>
  <c r="G589" i="1"/>
  <c r="H589" i="1"/>
  <c r="I589" i="1"/>
  <c r="B590" i="1"/>
  <c r="D590" i="1"/>
  <c r="E590" i="1"/>
  <c r="G590" i="1"/>
  <c r="H590" i="1"/>
  <c r="I590" i="1"/>
  <c r="B591" i="1"/>
  <c r="D591" i="1"/>
  <c r="E591" i="1"/>
  <c r="G591" i="1"/>
  <c r="H591" i="1"/>
  <c r="I591" i="1"/>
  <c r="B592" i="1"/>
  <c r="D592" i="1"/>
  <c r="E592" i="1"/>
  <c r="G592" i="1"/>
  <c r="H592" i="1"/>
  <c r="I592" i="1"/>
  <c r="B593" i="1"/>
  <c r="D593" i="1"/>
  <c r="E593" i="1"/>
  <c r="G593" i="1"/>
  <c r="H593" i="1"/>
  <c r="I593" i="1"/>
  <c r="B594" i="1"/>
  <c r="D594" i="1"/>
  <c r="E594" i="1"/>
  <c r="G594" i="1"/>
  <c r="H594" i="1"/>
  <c r="I594" i="1"/>
  <c r="B595" i="1"/>
  <c r="D595" i="1"/>
  <c r="E595" i="1"/>
  <c r="G595" i="1"/>
  <c r="H595" i="1"/>
  <c r="I595" i="1"/>
  <c r="B596" i="1"/>
  <c r="D596" i="1"/>
  <c r="E596" i="1"/>
  <c r="G596" i="1"/>
  <c r="H596" i="1"/>
  <c r="I596" i="1"/>
  <c r="B597" i="1"/>
  <c r="D597" i="1"/>
  <c r="E597" i="1"/>
  <c r="G597" i="1"/>
  <c r="H597" i="1"/>
  <c r="I597" i="1"/>
  <c r="B598" i="1"/>
  <c r="D598" i="1"/>
  <c r="E598" i="1"/>
  <c r="G598" i="1"/>
  <c r="H598" i="1"/>
  <c r="I598" i="1"/>
  <c r="B599" i="1"/>
  <c r="D599" i="1"/>
  <c r="E599" i="1"/>
  <c r="G599" i="1"/>
  <c r="H599" i="1"/>
  <c r="I599" i="1"/>
  <c r="B600" i="1"/>
  <c r="D600" i="1"/>
  <c r="E600" i="1"/>
  <c r="G600" i="1"/>
  <c r="H600" i="1"/>
  <c r="I600" i="1"/>
  <c r="B601" i="1"/>
  <c r="D601" i="1"/>
  <c r="E601" i="1"/>
  <c r="G601" i="1"/>
  <c r="H601" i="1"/>
  <c r="I601" i="1"/>
  <c r="B602" i="1"/>
  <c r="D602" i="1"/>
  <c r="E602" i="1"/>
  <c r="G602" i="1"/>
  <c r="H602" i="1"/>
  <c r="I602" i="1"/>
  <c r="B603" i="1"/>
  <c r="D603" i="1"/>
  <c r="E603" i="1"/>
  <c r="G603" i="1"/>
  <c r="H603" i="1"/>
  <c r="I603" i="1"/>
  <c r="B604" i="1"/>
  <c r="D604" i="1"/>
  <c r="E604" i="1"/>
  <c r="G604" i="1"/>
  <c r="H604" i="1"/>
  <c r="I604" i="1"/>
  <c r="B605" i="1"/>
  <c r="D605" i="1"/>
  <c r="E605" i="1"/>
  <c r="G605" i="1"/>
  <c r="H605" i="1"/>
  <c r="I605" i="1"/>
  <c r="B606" i="1"/>
  <c r="D606" i="1"/>
  <c r="E606" i="1"/>
  <c r="G606" i="1"/>
  <c r="H606" i="1"/>
  <c r="I606" i="1"/>
  <c r="B607" i="1"/>
  <c r="D607" i="1"/>
  <c r="E607" i="1"/>
  <c r="G607" i="1"/>
  <c r="H607" i="1"/>
  <c r="I607" i="1"/>
  <c r="B608" i="1"/>
  <c r="D608" i="1"/>
  <c r="E608" i="1"/>
  <c r="G608" i="1"/>
  <c r="H608" i="1"/>
  <c r="I608" i="1"/>
  <c r="B609" i="1"/>
  <c r="D609" i="1"/>
  <c r="E609" i="1"/>
  <c r="G609" i="1"/>
  <c r="H609" i="1"/>
  <c r="I609" i="1"/>
  <c r="B610" i="1"/>
  <c r="D610" i="1"/>
  <c r="E610" i="1"/>
  <c r="G610" i="1"/>
  <c r="H610" i="1"/>
  <c r="I610" i="1"/>
  <c r="B611" i="1"/>
  <c r="D611" i="1"/>
  <c r="E611" i="1"/>
  <c r="G611" i="1"/>
  <c r="H611" i="1"/>
  <c r="I611" i="1"/>
  <c r="B612" i="1"/>
  <c r="D612" i="1"/>
  <c r="E612" i="1"/>
  <c r="G612" i="1"/>
  <c r="H612" i="1"/>
  <c r="I612" i="1"/>
  <c r="B613" i="1"/>
  <c r="D613" i="1"/>
  <c r="E613" i="1"/>
  <c r="G613" i="1"/>
  <c r="H613" i="1"/>
  <c r="I613" i="1"/>
  <c r="B614" i="1"/>
  <c r="D614" i="1"/>
  <c r="E614" i="1"/>
  <c r="G614" i="1"/>
  <c r="H614" i="1"/>
  <c r="I614" i="1"/>
  <c r="B615" i="1"/>
  <c r="D615" i="1"/>
  <c r="E615" i="1"/>
  <c r="G615" i="1"/>
  <c r="H615" i="1"/>
  <c r="I615" i="1"/>
  <c r="B616" i="1"/>
  <c r="D616" i="1"/>
  <c r="E616" i="1"/>
  <c r="G616" i="1"/>
  <c r="H616" i="1"/>
  <c r="I616" i="1"/>
  <c r="B617" i="1"/>
  <c r="D617" i="1"/>
  <c r="E617" i="1"/>
  <c r="G617" i="1"/>
  <c r="H617" i="1"/>
  <c r="I617" i="1"/>
  <c r="B618" i="1"/>
  <c r="D618" i="1"/>
  <c r="E618" i="1"/>
  <c r="G618" i="1"/>
  <c r="H618" i="1"/>
  <c r="I618" i="1"/>
  <c r="B619" i="1"/>
  <c r="D619" i="1"/>
  <c r="E619" i="1"/>
  <c r="G619" i="1"/>
  <c r="H619" i="1"/>
  <c r="I619" i="1"/>
  <c r="B620" i="1"/>
  <c r="D620" i="1"/>
  <c r="E620" i="1"/>
  <c r="G620" i="1"/>
  <c r="H620" i="1"/>
  <c r="I620" i="1"/>
  <c r="B621" i="1"/>
  <c r="D621" i="1"/>
  <c r="E621" i="1"/>
  <c r="G621" i="1"/>
  <c r="H621" i="1"/>
  <c r="I621" i="1"/>
  <c r="B622" i="1"/>
  <c r="D622" i="1"/>
  <c r="E622" i="1"/>
  <c r="G622" i="1"/>
  <c r="H622" i="1"/>
  <c r="I622" i="1"/>
  <c r="B623" i="1"/>
  <c r="D623" i="1"/>
  <c r="E623" i="1"/>
  <c r="G623" i="1"/>
  <c r="H623" i="1"/>
  <c r="I623" i="1"/>
  <c r="B624" i="1"/>
  <c r="D624" i="1"/>
  <c r="E624" i="1"/>
  <c r="G624" i="1"/>
  <c r="H624" i="1"/>
  <c r="I624" i="1"/>
  <c r="B625" i="1"/>
  <c r="D625" i="1"/>
  <c r="E625" i="1"/>
  <c r="G625" i="1"/>
  <c r="H625" i="1"/>
  <c r="I625" i="1"/>
  <c r="B626" i="1"/>
  <c r="D626" i="1"/>
  <c r="E626" i="1"/>
  <c r="G626" i="1"/>
  <c r="H626" i="1"/>
  <c r="I626" i="1"/>
  <c r="B627" i="1"/>
  <c r="D627" i="1"/>
  <c r="E627" i="1"/>
  <c r="G627" i="1"/>
  <c r="H627" i="1"/>
  <c r="I627" i="1"/>
  <c r="B628" i="1"/>
  <c r="D628" i="1"/>
  <c r="E628" i="1"/>
  <c r="G628" i="1"/>
  <c r="H628" i="1"/>
  <c r="I628" i="1"/>
  <c r="B629" i="1"/>
  <c r="D629" i="1"/>
  <c r="E629" i="1"/>
  <c r="G629" i="1"/>
  <c r="H629" i="1"/>
  <c r="I629" i="1"/>
  <c r="B630" i="1"/>
  <c r="D630" i="1"/>
  <c r="E630" i="1"/>
  <c r="G630" i="1"/>
  <c r="H630" i="1"/>
  <c r="I630" i="1"/>
  <c r="B631" i="1"/>
  <c r="D631" i="1"/>
  <c r="E631" i="1"/>
  <c r="G631" i="1"/>
  <c r="H631" i="1"/>
  <c r="I631" i="1"/>
  <c r="B632" i="1"/>
  <c r="D632" i="1"/>
  <c r="E632" i="1"/>
  <c r="G632" i="1"/>
  <c r="H632" i="1"/>
  <c r="I632" i="1"/>
  <c r="B633" i="1"/>
  <c r="D633" i="1"/>
  <c r="E633" i="1"/>
  <c r="G633" i="1"/>
  <c r="H633" i="1"/>
  <c r="I633" i="1"/>
  <c r="B634" i="1"/>
  <c r="D634" i="1"/>
  <c r="E634" i="1"/>
  <c r="G634" i="1"/>
  <c r="H634" i="1"/>
  <c r="I634" i="1"/>
  <c r="B635" i="1"/>
  <c r="D635" i="1"/>
  <c r="E635" i="1"/>
  <c r="G635" i="1"/>
  <c r="H635" i="1"/>
  <c r="I635" i="1"/>
  <c r="B636" i="1"/>
  <c r="D636" i="1"/>
  <c r="E636" i="1"/>
  <c r="G636" i="1"/>
  <c r="H636" i="1"/>
  <c r="I636" i="1"/>
  <c r="B637" i="1"/>
  <c r="D637" i="1"/>
  <c r="E637" i="1"/>
  <c r="G637" i="1"/>
  <c r="H637" i="1"/>
  <c r="I637" i="1"/>
  <c r="B638" i="1"/>
  <c r="D638" i="1"/>
  <c r="E638" i="1"/>
  <c r="G638" i="1"/>
  <c r="H638" i="1"/>
  <c r="I638" i="1"/>
  <c r="B639" i="1"/>
  <c r="D639" i="1"/>
  <c r="E639" i="1"/>
  <c r="G639" i="1"/>
  <c r="H639" i="1"/>
  <c r="I639" i="1"/>
  <c r="B640" i="1"/>
  <c r="D640" i="1"/>
  <c r="E640" i="1"/>
  <c r="G640" i="1"/>
  <c r="H640" i="1"/>
  <c r="I640" i="1"/>
  <c r="B641" i="1"/>
  <c r="D641" i="1"/>
  <c r="E641" i="1"/>
  <c r="G641" i="1"/>
  <c r="H641" i="1"/>
  <c r="I641" i="1"/>
  <c r="B642" i="1"/>
  <c r="D642" i="1"/>
  <c r="E642" i="1"/>
  <c r="G642" i="1"/>
  <c r="H642" i="1"/>
  <c r="I642" i="1"/>
  <c r="B643" i="1"/>
  <c r="D643" i="1"/>
  <c r="E643" i="1"/>
  <c r="G643" i="1"/>
  <c r="H643" i="1"/>
  <c r="I643" i="1"/>
  <c r="B644" i="1"/>
  <c r="D644" i="1"/>
  <c r="E644" i="1"/>
  <c r="G644" i="1"/>
  <c r="H644" i="1"/>
  <c r="I644" i="1"/>
  <c r="B645" i="1"/>
  <c r="D645" i="1"/>
  <c r="E645" i="1"/>
  <c r="G645" i="1"/>
  <c r="H645" i="1"/>
  <c r="I645" i="1"/>
  <c r="B646" i="1"/>
  <c r="D646" i="1"/>
  <c r="E646" i="1"/>
  <c r="G646" i="1"/>
  <c r="H646" i="1"/>
  <c r="I646" i="1"/>
  <c r="B647" i="1"/>
  <c r="D647" i="1"/>
  <c r="E647" i="1"/>
  <c r="G647" i="1"/>
  <c r="H647" i="1"/>
  <c r="I647" i="1"/>
  <c r="B648" i="1"/>
  <c r="D648" i="1"/>
  <c r="E648" i="1"/>
  <c r="G648" i="1"/>
  <c r="H648" i="1"/>
  <c r="I648" i="1"/>
  <c r="B649" i="1"/>
  <c r="D649" i="1"/>
  <c r="E649" i="1"/>
  <c r="G649" i="1"/>
  <c r="H649" i="1"/>
  <c r="I649" i="1"/>
  <c r="B650" i="1"/>
  <c r="D650" i="1"/>
  <c r="E650" i="1"/>
  <c r="G650" i="1"/>
  <c r="H650" i="1"/>
  <c r="I650" i="1"/>
  <c r="B651" i="1"/>
  <c r="D651" i="1"/>
  <c r="E651" i="1"/>
  <c r="G651" i="1"/>
  <c r="H651" i="1"/>
  <c r="I651" i="1"/>
  <c r="B652" i="1"/>
  <c r="D652" i="1"/>
  <c r="E652" i="1"/>
  <c r="G652" i="1"/>
  <c r="H652" i="1"/>
  <c r="I652" i="1"/>
  <c r="B653" i="1"/>
  <c r="D653" i="1"/>
  <c r="E653" i="1"/>
  <c r="G653" i="1"/>
  <c r="H653" i="1"/>
  <c r="I653" i="1"/>
  <c r="B654" i="1"/>
  <c r="D654" i="1"/>
  <c r="E654" i="1"/>
  <c r="G654" i="1"/>
  <c r="H654" i="1"/>
  <c r="I654" i="1"/>
  <c r="B655" i="1"/>
  <c r="D655" i="1"/>
  <c r="E655" i="1"/>
  <c r="G655" i="1"/>
  <c r="H655" i="1"/>
  <c r="I655" i="1"/>
  <c r="B656" i="1"/>
  <c r="D656" i="1"/>
  <c r="E656" i="1"/>
  <c r="G656" i="1"/>
  <c r="H656" i="1"/>
  <c r="I656" i="1"/>
  <c r="B657" i="1"/>
  <c r="D657" i="1"/>
  <c r="E657" i="1"/>
  <c r="G657" i="1"/>
  <c r="H657" i="1"/>
  <c r="I657" i="1"/>
  <c r="B658" i="1"/>
  <c r="D658" i="1"/>
  <c r="E658" i="1"/>
  <c r="G658" i="1"/>
  <c r="H658" i="1"/>
  <c r="I658" i="1"/>
  <c r="B659" i="1"/>
  <c r="D659" i="1"/>
  <c r="E659" i="1"/>
  <c r="G659" i="1"/>
  <c r="H659" i="1"/>
  <c r="I659" i="1"/>
  <c r="B660" i="1"/>
  <c r="D660" i="1"/>
  <c r="E660" i="1"/>
  <c r="G660" i="1"/>
  <c r="H660" i="1"/>
  <c r="I660" i="1"/>
  <c r="B661" i="1"/>
  <c r="D661" i="1"/>
  <c r="E661" i="1"/>
  <c r="G661" i="1"/>
  <c r="H661" i="1"/>
  <c r="I661" i="1"/>
  <c r="B662" i="1"/>
  <c r="D662" i="1"/>
  <c r="E662" i="1"/>
  <c r="G662" i="1"/>
  <c r="H662" i="1"/>
  <c r="I662" i="1"/>
  <c r="B663" i="1"/>
  <c r="D663" i="1"/>
  <c r="E663" i="1"/>
  <c r="G663" i="1"/>
  <c r="H663" i="1"/>
  <c r="I663" i="1"/>
  <c r="B664" i="1"/>
  <c r="D664" i="1"/>
  <c r="E664" i="1"/>
  <c r="G664" i="1"/>
  <c r="H664" i="1"/>
  <c r="I664" i="1"/>
  <c r="B665" i="1"/>
  <c r="D665" i="1"/>
  <c r="E665" i="1"/>
  <c r="G665" i="1"/>
  <c r="H665" i="1"/>
  <c r="I665" i="1"/>
  <c r="B666" i="1"/>
  <c r="D666" i="1"/>
  <c r="E666" i="1"/>
  <c r="G666" i="1"/>
  <c r="H666" i="1"/>
  <c r="I666" i="1"/>
  <c r="B667" i="1"/>
  <c r="D667" i="1"/>
  <c r="E667" i="1"/>
  <c r="G667" i="1"/>
  <c r="H667" i="1"/>
  <c r="I667" i="1"/>
  <c r="B668" i="1"/>
  <c r="D668" i="1"/>
  <c r="E668" i="1"/>
  <c r="G668" i="1"/>
  <c r="H668" i="1"/>
  <c r="I668" i="1"/>
  <c r="B669" i="1"/>
  <c r="D669" i="1"/>
  <c r="E669" i="1"/>
  <c r="G669" i="1"/>
  <c r="H669" i="1"/>
  <c r="I669" i="1"/>
  <c r="B670" i="1"/>
  <c r="D670" i="1"/>
  <c r="E670" i="1"/>
  <c r="G670" i="1"/>
  <c r="H670" i="1"/>
  <c r="I670" i="1"/>
  <c r="B671" i="1"/>
  <c r="D671" i="1"/>
  <c r="E671" i="1"/>
  <c r="G671" i="1"/>
  <c r="H671" i="1"/>
  <c r="I671" i="1"/>
  <c r="B672" i="1"/>
  <c r="D672" i="1"/>
  <c r="E672" i="1"/>
  <c r="G672" i="1"/>
  <c r="H672" i="1"/>
  <c r="I672" i="1"/>
  <c r="B673" i="1"/>
  <c r="D673" i="1"/>
  <c r="E673" i="1"/>
  <c r="G673" i="1"/>
  <c r="H673" i="1"/>
  <c r="I673" i="1"/>
  <c r="B674" i="1"/>
  <c r="D674" i="1"/>
  <c r="E674" i="1"/>
  <c r="G674" i="1"/>
  <c r="H674" i="1"/>
  <c r="I674" i="1"/>
  <c r="B675" i="1"/>
  <c r="D675" i="1"/>
  <c r="E675" i="1"/>
  <c r="G675" i="1"/>
  <c r="H675" i="1"/>
  <c r="I675" i="1"/>
  <c r="B676" i="1"/>
  <c r="D676" i="1"/>
  <c r="E676" i="1"/>
  <c r="G676" i="1"/>
  <c r="H676" i="1"/>
  <c r="I676" i="1"/>
  <c r="B677" i="1"/>
  <c r="D677" i="1"/>
  <c r="E677" i="1"/>
  <c r="G677" i="1"/>
  <c r="H677" i="1"/>
  <c r="I677" i="1"/>
  <c r="B678" i="1"/>
  <c r="D678" i="1"/>
  <c r="E678" i="1"/>
  <c r="G678" i="1"/>
  <c r="H678" i="1"/>
  <c r="I678" i="1"/>
  <c r="B679" i="1"/>
  <c r="D679" i="1"/>
  <c r="E679" i="1"/>
  <c r="G679" i="1"/>
  <c r="H679" i="1"/>
  <c r="I679" i="1"/>
  <c r="B680" i="1"/>
  <c r="D680" i="1"/>
  <c r="E680" i="1"/>
  <c r="G680" i="1"/>
  <c r="H680" i="1"/>
  <c r="I680" i="1"/>
  <c r="B681" i="1"/>
  <c r="D681" i="1"/>
  <c r="E681" i="1"/>
  <c r="G681" i="1"/>
  <c r="H681" i="1"/>
  <c r="I681" i="1"/>
  <c r="B682" i="1"/>
  <c r="D682" i="1"/>
  <c r="E682" i="1"/>
  <c r="G682" i="1"/>
  <c r="H682" i="1"/>
  <c r="I682" i="1"/>
  <c r="B683" i="1"/>
  <c r="D683" i="1"/>
  <c r="E683" i="1"/>
  <c r="G683" i="1"/>
  <c r="H683" i="1"/>
  <c r="I683" i="1"/>
  <c r="B684" i="1"/>
  <c r="D684" i="1"/>
  <c r="E684" i="1"/>
  <c r="G684" i="1"/>
  <c r="H684" i="1"/>
  <c r="I684" i="1"/>
  <c r="B685" i="1"/>
  <c r="D685" i="1"/>
  <c r="E685" i="1"/>
  <c r="G685" i="1"/>
  <c r="H685" i="1"/>
  <c r="I685" i="1"/>
  <c r="B686" i="1"/>
  <c r="D686" i="1"/>
  <c r="E686" i="1"/>
  <c r="G686" i="1"/>
  <c r="H686" i="1"/>
  <c r="I686" i="1"/>
  <c r="B687" i="1"/>
  <c r="D687" i="1"/>
  <c r="E687" i="1"/>
  <c r="G687" i="1"/>
  <c r="H687" i="1"/>
  <c r="I687" i="1"/>
  <c r="B688" i="1"/>
  <c r="D688" i="1"/>
  <c r="E688" i="1"/>
  <c r="G688" i="1"/>
  <c r="H688" i="1"/>
  <c r="I688" i="1"/>
  <c r="B689" i="1"/>
  <c r="D689" i="1"/>
  <c r="E689" i="1"/>
  <c r="G689" i="1"/>
  <c r="H689" i="1"/>
  <c r="I689" i="1"/>
  <c r="B690" i="1"/>
  <c r="D690" i="1"/>
  <c r="E690" i="1"/>
  <c r="G690" i="1"/>
  <c r="H690" i="1"/>
  <c r="I690" i="1"/>
  <c r="B691" i="1"/>
  <c r="D691" i="1"/>
  <c r="E691" i="1"/>
  <c r="G691" i="1"/>
  <c r="H691" i="1"/>
  <c r="I691" i="1"/>
  <c r="B692" i="1"/>
  <c r="D692" i="1"/>
  <c r="E692" i="1"/>
  <c r="G692" i="1"/>
  <c r="H692" i="1"/>
  <c r="I692" i="1"/>
  <c r="B693" i="1"/>
  <c r="D693" i="1"/>
  <c r="E693" i="1"/>
  <c r="G693" i="1"/>
  <c r="H693" i="1"/>
  <c r="I693" i="1"/>
  <c r="B694" i="1"/>
  <c r="D694" i="1"/>
  <c r="E694" i="1"/>
  <c r="G694" i="1"/>
  <c r="H694" i="1"/>
  <c r="I694" i="1"/>
  <c r="B695" i="1"/>
  <c r="D695" i="1"/>
  <c r="E695" i="1"/>
  <c r="G695" i="1"/>
  <c r="H695" i="1"/>
  <c r="I695" i="1"/>
  <c r="B696" i="1"/>
  <c r="D696" i="1"/>
  <c r="E696" i="1"/>
  <c r="G696" i="1"/>
  <c r="H696" i="1"/>
  <c r="I696" i="1"/>
  <c r="B697" i="1"/>
  <c r="D697" i="1"/>
  <c r="E697" i="1"/>
  <c r="G697" i="1"/>
  <c r="H697" i="1"/>
  <c r="I697" i="1"/>
  <c r="B698" i="1"/>
  <c r="D698" i="1"/>
  <c r="E698" i="1"/>
  <c r="G698" i="1"/>
  <c r="H698" i="1"/>
  <c r="I698" i="1"/>
  <c r="B699" i="1"/>
  <c r="D699" i="1"/>
  <c r="E699" i="1"/>
  <c r="G699" i="1"/>
  <c r="H699" i="1"/>
  <c r="I699" i="1"/>
  <c r="B700" i="1"/>
  <c r="D700" i="1"/>
  <c r="E700" i="1"/>
  <c r="G700" i="1"/>
  <c r="H700" i="1"/>
  <c r="I700" i="1"/>
  <c r="B701" i="1"/>
  <c r="D701" i="1"/>
  <c r="E701" i="1"/>
  <c r="G701" i="1"/>
  <c r="H701" i="1"/>
  <c r="I701" i="1"/>
  <c r="B702" i="1"/>
  <c r="D702" i="1"/>
  <c r="E702" i="1"/>
  <c r="G702" i="1"/>
  <c r="H702" i="1"/>
  <c r="I702" i="1"/>
  <c r="B703" i="1"/>
  <c r="D703" i="1"/>
  <c r="E703" i="1"/>
  <c r="G703" i="1"/>
  <c r="H703" i="1"/>
  <c r="I703" i="1"/>
  <c r="B704" i="1"/>
  <c r="D704" i="1"/>
  <c r="E704" i="1"/>
  <c r="G704" i="1"/>
  <c r="H704" i="1"/>
  <c r="I704" i="1"/>
  <c r="B705" i="1"/>
  <c r="D705" i="1"/>
  <c r="E705" i="1"/>
  <c r="G705" i="1"/>
  <c r="H705" i="1"/>
  <c r="I705" i="1"/>
  <c r="B706" i="1"/>
  <c r="D706" i="1"/>
  <c r="E706" i="1"/>
  <c r="G706" i="1"/>
  <c r="H706" i="1"/>
  <c r="I706" i="1"/>
  <c r="B707" i="1"/>
  <c r="D707" i="1"/>
  <c r="E707" i="1"/>
  <c r="G707" i="1"/>
  <c r="H707" i="1"/>
  <c r="I707" i="1"/>
  <c r="B708" i="1"/>
  <c r="D708" i="1"/>
  <c r="E708" i="1"/>
  <c r="G708" i="1"/>
  <c r="H708" i="1"/>
  <c r="I708" i="1"/>
  <c r="B709" i="1"/>
  <c r="D709" i="1"/>
  <c r="E709" i="1"/>
  <c r="G709" i="1"/>
  <c r="H709" i="1"/>
  <c r="I709" i="1"/>
  <c r="B710" i="1"/>
  <c r="D710" i="1"/>
  <c r="E710" i="1"/>
  <c r="G710" i="1"/>
  <c r="H710" i="1"/>
  <c r="I710" i="1"/>
  <c r="B711" i="1"/>
  <c r="D711" i="1"/>
  <c r="E711" i="1"/>
  <c r="G711" i="1"/>
  <c r="H711" i="1"/>
  <c r="I711" i="1"/>
  <c r="B712" i="1"/>
  <c r="D712" i="1"/>
  <c r="E712" i="1"/>
  <c r="G712" i="1"/>
  <c r="H712" i="1"/>
  <c r="I712" i="1"/>
  <c r="B713" i="1"/>
  <c r="D713" i="1"/>
  <c r="E713" i="1"/>
  <c r="G713" i="1"/>
  <c r="H713" i="1"/>
  <c r="I713" i="1"/>
  <c r="B714" i="1"/>
  <c r="D714" i="1"/>
  <c r="E714" i="1"/>
  <c r="G714" i="1"/>
  <c r="H714" i="1"/>
  <c r="I714" i="1"/>
  <c r="B715" i="1"/>
  <c r="D715" i="1"/>
  <c r="E715" i="1"/>
  <c r="G715" i="1"/>
  <c r="H715" i="1"/>
  <c r="I715" i="1"/>
  <c r="B716" i="1"/>
  <c r="D716" i="1"/>
  <c r="E716" i="1"/>
  <c r="G716" i="1"/>
  <c r="H716" i="1"/>
  <c r="I716" i="1"/>
  <c r="B717" i="1"/>
  <c r="D717" i="1"/>
  <c r="E717" i="1"/>
  <c r="G717" i="1"/>
  <c r="H717" i="1"/>
  <c r="I717" i="1"/>
  <c r="B718" i="1"/>
  <c r="D718" i="1"/>
  <c r="E718" i="1"/>
  <c r="G718" i="1"/>
  <c r="H718" i="1"/>
  <c r="I718" i="1"/>
  <c r="B719" i="1"/>
  <c r="D719" i="1"/>
  <c r="E719" i="1"/>
  <c r="G719" i="1"/>
  <c r="H719" i="1"/>
  <c r="I719" i="1"/>
  <c r="B720" i="1"/>
  <c r="D720" i="1"/>
  <c r="E720" i="1"/>
  <c r="G720" i="1"/>
  <c r="H720" i="1"/>
  <c r="I720" i="1"/>
  <c r="B721" i="1"/>
  <c r="D721" i="1"/>
  <c r="E721" i="1"/>
  <c r="G721" i="1"/>
  <c r="H721" i="1"/>
  <c r="I721" i="1"/>
  <c r="B722" i="1"/>
  <c r="D722" i="1"/>
  <c r="E722" i="1"/>
  <c r="G722" i="1"/>
  <c r="H722" i="1"/>
  <c r="I722" i="1"/>
  <c r="B723" i="1"/>
  <c r="D723" i="1"/>
  <c r="E723" i="1"/>
  <c r="G723" i="1"/>
  <c r="H723" i="1"/>
  <c r="I723" i="1"/>
  <c r="B724" i="1"/>
  <c r="D724" i="1"/>
  <c r="E724" i="1"/>
  <c r="G724" i="1"/>
  <c r="H724" i="1"/>
  <c r="I724" i="1"/>
  <c r="B725" i="1"/>
  <c r="D725" i="1"/>
  <c r="E725" i="1"/>
  <c r="G725" i="1"/>
  <c r="H725" i="1"/>
  <c r="I725" i="1"/>
  <c r="B726" i="1"/>
  <c r="D726" i="1"/>
  <c r="E726" i="1"/>
  <c r="G726" i="1"/>
  <c r="H726" i="1"/>
  <c r="I726" i="1"/>
  <c r="B727" i="1"/>
  <c r="D727" i="1"/>
  <c r="E727" i="1"/>
  <c r="G727" i="1"/>
  <c r="H727" i="1"/>
  <c r="I727" i="1"/>
  <c r="B728" i="1"/>
  <c r="D728" i="1"/>
  <c r="E728" i="1"/>
  <c r="G728" i="1"/>
  <c r="H728" i="1"/>
  <c r="I728" i="1"/>
  <c r="B729" i="1"/>
  <c r="D729" i="1"/>
  <c r="E729" i="1"/>
  <c r="G729" i="1"/>
  <c r="H729" i="1"/>
  <c r="I729" i="1"/>
  <c r="B730" i="1"/>
  <c r="D730" i="1"/>
  <c r="E730" i="1"/>
  <c r="G730" i="1"/>
  <c r="H730" i="1"/>
  <c r="I730" i="1"/>
  <c r="B731" i="1"/>
  <c r="D731" i="1"/>
  <c r="E731" i="1"/>
  <c r="G731" i="1"/>
  <c r="H731" i="1"/>
  <c r="I731" i="1"/>
  <c r="B732" i="1"/>
  <c r="D732" i="1"/>
  <c r="E732" i="1"/>
  <c r="G732" i="1"/>
  <c r="H732" i="1"/>
  <c r="I732" i="1"/>
  <c r="B733" i="1"/>
  <c r="D733" i="1"/>
  <c r="E733" i="1"/>
  <c r="G733" i="1"/>
  <c r="H733" i="1"/>
  <c r="I733" i="1"/>
  <c r="B734" i="1"/>
  <c r="D734" i="1"/>
  <c r="E734" i="1"/>
  <c r="G734" i="1"/>
  <c r="H734" i="1"/>
  <c r="I734" i="1"/>
  <c r="B735" i="1"/>
  <c r="D735" i="1"/>
  <c r="E735" i="1"/>
  <c r="G735" i="1"/>
  <c r="H735" i="1"/>
  <c r="I735" i="1"/>
  <c r="B736" i="1"/>
  <c r="D736" i="1"/>
  <c r="E736" i="1"/>
  <c r="G736" i="1"/>
  <c r="H736" i="1"/>
  <c r="I736" i="1"/>
  <c r="B737" i="1"/>
  <c r="D737" i="1"/>
  <c r="E737" i="1"/>
  <c r="G737" i="1"/>
  <c r="H737" i="1"/>
  <c r="I737" i="1"/>
  <c r="B738" i="1"/>
  <c r="D738" i="1"/>
  <c r="E738" i="1"/>
  <c r="G738" i="1"/>
  <c r="H738" i="1"/>
  <c r="I738" i="1"/>
  <c r="B739" i="1"/>
  <c r="D739" i="1"/>
  <c r="E739" i="1"/>
  <c r="G739" i="1"/>
  <c r="H739" i="1"/>
  <c r="I739" i="1"/>
  <c r="B740" i="1"/>
  <c r="D740" i="1"/>
  <c r="E740" i="1"/>
  <c r="G740" i="1"/>
  <c r="H740" i="1"/>
  <c r="I740" i="1"/>
  <c r="B741" i="1"/>
  <c r="D741" i="1"/>
  <c r="E741" i="1"/>
  <c r="G741" i="1"/>
  <c r="H741" i="1"/>
  <c r="I741" i="1"/>
  <c r="B742" i="1"/>
  <c r="D742" i="1"/>
  <c r="E742" i="1"/>
  <c r="G742" i="1"/>
  <c r="H742" i="1"/>
  <c r="I742" i="1"/>
  <c r="B743" i="1"/>
  <c r="D743" i="1"/>
  <c r="E743" i="1"/>
  <c r="G743" i="1"/>
  <c r="H743" i="1"/>
  <c r="I743" i="1"/>
  <c r="B744" i="1"/>
  <c r="D744" i="1"/>
  <c r="E744" i="1"/>
  <c r="G744" i="1"/>
  <c r="H744" i="1"/>
  <c r="I744" i="1"/>
  <c r="B745" i="1"/>
  <c r="D745" i="1"/>
  <c r="E745" i="1"/>
  <c r="G745" i="1"/>
  <c r="H745" i="1"/>
  <c r="I745" i="1"/>
  <c r="B746" i="1"/>
  <c r="D746" i="1"/>
  <c r="E746" i="1"/>
  <c r="G746" i="1"/>
  <c r="H746" i="1"/>
  <c r="I746" i="1"/>
  <c r="B747" i="1"/>
  <c r="D747" i="1"/>
  <c r="E747" i="1"/>
  <c r="G747" i="1"/>
  <c r="H747" i="1"/>
  <c r="I747" i="1"/>
  <c r="B748" i="1"/>
  <c r="D748" i="1"/>
  <c r="E748" i="1"/>
  <c r="G748" i="1"/>
  <c r="H748" i="1"/>
  <c r="I748" i="1"/>
  <c r="B749" i="1"/>
  <c r="D749" i="1"/>
  <c r="E749" i="1"/>
  <c r="G749" i="1"/>
  <c r="H749" i="1"/>
  <c r="I749" i="1"/>
  <c r="B750" i="1"/>
  <c r="D750" i="1"/>
  <c r="E750" i="1"/>
  <c r="G750" i="1"/>
  <c r="H750" i="1"/>
  <c r="I750" i="1"/>
  <c r="B751" i="1"/>
  <c r="D751" i="1"/>
  <c r="E751" i="1"/>
  <c r="G751" i="1"/>
  <c r="H751" i="1"/>
  <c r="I751" i="1"/>
  <c r="B752" i="1"/>
  <c r="D752" i="1"/>
  <c r="E752" i="1"/>
  <c r="G752" i="1"/>
  <c r="H752" i="1"/>
  <c r="I752" i="1"/>
  <c r="B753" i="1"/>
  <c r="D753" i="1"/>
  <c r="E753" i="1"/>
  <c r="G753" i="1"/>
  <c r="H753" i="1"/>
  <c r="I753" i="1"/>
  <c r="B754" i="1"/>
  <c r="D754" i="1"/>
  <c r="E754" i="1"/>
  <c r="G754" i="1"/>
  <c r="H754" i="1"/>
  <c r="I754" i="1"/>
  <c r="B755" i="1"/>
  <c r="D755" i="1"/>
  <c r="E755" i="1"/>
  <c r="G755" i="1"/>
  <c r="H755" i="1"/>
  <c r="I755" i="1"/>
  <c r="B756" i="1"/>
  <c r="D756" i="1"/>
  <c r="E756" i="1"/>
  <c r="G756" i="1"/>
  <c r="H756" i="1"/>
  <c r="I756" i="1"/>
  <c r="B757" i="1"/>
  <c r="D757" i="1"/>
  <c r="E757" i="1"/>
  <c r="G757" i="1"/>
  <c r="H757" i="1"/>
  <c r="I757" i="1"/>
  <c r="B758" i="1"/>
  <c r="D758" i="1"/>
  <c r="E758" i="1"/>
  <c r="G758" i="1"/>
  <c r="H758" i="1"/>
  <c r="I758" i="1"/>
  <c r="B759" i="1"/>
  <c r="D759" i="1"/>
  <c r="E759" i="1"/>
  <c r="G759" i="1"/>
  <c r="H759" i="1"/>
  <c r="I759" i="1"/>
  <c r="B760" i="1"/>
  <c r="D760" i="1"/>
  <c r="E760" i="1"/>
  <c r="G760" i="1"/>
  <c r="H760" i="1"/>
  <c r="I760" i="1"/>
  <c r="B761" i="1"/>
  <c r="D761" i="1"/>
  <c r="E761" i="1"/>
  <c r="G761" i="1"/>
  <c r="H761" i="1"/>
  <c r="I761" i="1"/>
  <c r="B762" i="1"/>
  <c r="D762" i="1"/>
  <c r="E762" i="1"/>
  <c r="G762" i="1"/>
  <c r="H762" i="1"/>
  <c r="I762" i="1"/>
  <c r="B763" i="1"/>
  <c r="D763" i="1"/>
  <c r="E763" i="1"/>
  <c r="G763" i="1"/>
  <c r="H763" i="1"/>
  <c r="I763" i="1"/>
  <c r="B764" i="1"/>
  <c r="D764" i="1"/>
  <c r="E764" i="1"/>
  <c r="G764" i="1"/>
  <c r="H764" i="1"/>
  <c r="I764" i="1"/>
  <c r="B765" i="1"/>
  <c r="D765" i="1"/>
  <c r="E765" i="1"/>
  <c r="G765" i="1"/>
  <c r="H765" i="1"/>
  <c r="I765" i="1"/>
  <c r="B766" i="1"/>
  <c r="D766" i="1"/>
  <c r="E766" i="1"/>
  <c r="G766" i="1"/>
  <c r="H766" i="1"/>
  <c r="I766" i="1"/>
  <c r="B767" i="1"/>
  <c r="D767" i="1"/>
  <c r="E767" i="1"/>
  <c r="G767" i="1"/>
  <c r="H767" i="1"/>
  <c r="I767" i="1"/>
  <c r="B768" i="1"/>
  <c r="D768" i="1"/>
  <c r="E768" i="1"/>
  <c r="G768" i="1"/>
  <c r="H768" i="1"/>
  <c r="I768" i="1"/>
  <c r="B769" i="1"/>
  <c r="D769" i="1"/>
  <c r="E769" i="1"/>
  <c r="G769" i="1"/>
  <c r="H769" i="1"/>
  <c r="I769" i="1"/>
  <c r="B770" i="1"/>
  <c r="D770" i="1"/>
  <c r="E770" i="1"/>
  <c r="G770" i="1"/>
  <c r="H770" i="1"/>
  <c r="I770" i="1"/>
  <c r="B771" i="1"/>
  <c r="D771" i="1"/>
  <c r="E771" i="1"/>
  <c r="G771" i="1"/>
  <c r="H771" i="1"/>
  <c r="I771" i="1"/>
  <c r="B772" i="1"/>
  <c r="D772" i="1"/>
  <c r="E772" i="1"/>
  <c r="G772" i="1"/>
  <c r="H772" i="1"/>
  <c r="I772" i="1"/>
  <c r="B773" i="1"/>
  <c r="D773" i="1"/>
  <c r="E773" i="1"/>
  <c r="G773" i="1"/>
  <c r="H773" i="1"/>
  <c r="I773" i="1"/>
  <c r="B774" i="1"/>
  <c r="D774" i="1"/>
  <c r="E774" i="1"/>
  <c r="G774" i="1"/>
  <c r="H774" i="1"/>
  <c r="I774" i="1"/>
  <c r="B775" i="1"/>
  <c r="D775" i="1"/>
  <c r="E775" i="1"/>
  <c r="G775" i="1"/>
  <c r="H775" i="1"/>
  <c r="I775" i="1"/>
  <c r="B776" i="1"/>
  <c r="D776" i="1"/>
  <c r="E776" i="1"/>
  <c r="G776" i="1"/>
  <c r="H776" i="1"/>
  <c r="I776" i="1"/>
  <c r="B777" i="1"/>
  <c r="D777" i="1"/>
  <c r="E777" i="1"/>
  <c r="G777" i="1"/>
  <c r="H777" i="1"/>
  <c r="I777" i="1"/>
  <c r="B778" i="1"/>
  <c r="D778" i="1"/>
  <c r="E778" i="1"/>
  <c r="G778" i="1"/>
  <c r="H778" i="1"/>
  <c r="I778" i="1"/>
  <c r="B779" i="1"/>
  <c r="D779" i="1"/>
  <c r="E779" i="1"/>
  <c r="G779" i="1"/>
  <c r="H779" i="1"/>
  <c r="I779" i="1"/>
  <c r="B780" i="1"/>
  <c r="D780" i="1"/>
  <c r="E780" i="1"/>
  <c r="G780" i="1"/>
  <c r="H780" i="1"/>
  <c r="I780" i="1"/>
  <c r="B781" i="1"/>
  <c r="D781" i="1"/>
  <c r="E781" i="1"/>
  <c r="G781" i="1"/>
  <c r="H781" i="1"/>
  <c r="I781" i="1"/>
  <c r="B782" i="1"/>
  <c r="D782" i="1"/>
  <c r="E782" i="1"/>
  <c r="G782" i="1"/>
  <c r="H782" i="1"/>
  <c r="I782" i="1"/>
  <c r="B783" i="1"/>
  <c r="D783" i="1"/>
  <c r="E783" i="1"/>
  <c r="G783" i="1"/>
  <c r="H783" i="1"/>
  <c r="I783" i="1"/>
  <c r="B784" i="1"/>
  <c r="D784" i="1"/>
  <c r="E784" i="1"/>
  <c r="G784" i="1"/>
  <c r="H784" i="1"/>
  <c r="I784" i="1"/>
  <c r="B785" i="1"/>
  <c r="D785" i="1"/>
  <c r="E785" i="1"/>
  <c r="G785" i="1"/>
  <c r="H785" i="1"/>
  <c r="I785" i="1"/>
  <c r="B786" i="1"/>
  <c r="D786" i="1"/>
  <c r="E786" i="1"/>
  <c r="G786" i="1"/>
  <c r="H786" i="1"/>
  <c r="I786" i="1"/>
  <c r="B787" i="1"/>
  <c r="D787" i="1"/>
  <c r="E787" i="1"/>
  <c r="G787" i="1"/>
  <c r="H787" i="1"/>
  <c r="I787" i="1"/>
  <c r="B788" i="1"/>
  <c r="D788" i="1"/>
  <c r="E788" i="1"/>
  <c r="G788" i="1"/>
  <c r="H788" i="1"/>
  <c r="I788" i="1"/>
  <c r="B789" i="1"/>
  <c r="D789" i="1"/>
  <c r="E789" i="1"/>
  <c r="G789" i="1"/>
  <c r="H789" i="1"/>
  <c r="I789" i="1"/>
  <c r="B790" i="1"/>
  <c r="D790" i="1"/>
  <c r="E790" i="1"/>
  <c r="G790" i="1"/>
  <c r="H790" i="1"/>
  <c r="I790" i="1"/>
  <c r="B791" i="1"/>
  <c r="D791" i="1"/>
  <c r="E791" i="1"/>
  <c r="G791" i="1"/>
  <c r="H791" i="1"/>
  <c r="I791" i="1"/>
  <c r="B792" i="1"/>
  <c r="D792" i="1"/>
  <c r="E792" i="1"/>
  <c r="G792" i="1"/>
  <c r="H792" i="1"/>
  <c r="I792" i="1"/>
  <c r="B793" i="1"/>
  <c r="D793" i="1"/>
  <c r="E793" i="1"/>
  <c r="G793" i="1"/>
  <c r="H793" i="1"/>
  <c r="I793" i="1"/>
  <c r="B794" i="1"/>
  <c r="D794" i="1"/>
  <c r="E794" i="1"/>
  <c r="G794" i="1"/>
  <c r="H794" i="1"/>
  <c r="I794" i="1"/>
  <c r="B795" i="1"/>
  <c r="D795" i="1"/>
  <c r="E795" i="1"/>
  <c r="G795" i="1"/>
  <c r="H795" i="1"/>
  <c r="I795" i="1"/>
  <c r="B796" i="1"/>
  <c r="D796" i="1"/>
  <c r="E796" i="1"/>
  <c r="G796" i="1"/>
  <c r="H796" i="1"/>
  <c r="I796" i="1"/>
  <c r="B797" i="1"/>
  <c r="D797" i="1"/>
  <c r="E797" i="1"/>
  <c r="G797" i="1"/>
  <c r="H797" i="1"/>
  <c r="I797" i="1"/>
  <c r="B798" i="1"/>
  <c r="D798" i="1"/>
  <c r="E798" i="1"/>
  <c r="G798" i="1"/>
  <c r="H798" i="1"/>
  <c r="I798" i="1"/>
  <c r="B799" i="1"/>
  <c r="D799" i="1"/>
  <c r="E799" i="1"/>
  <c r="G799" i="1"/>
  <c r="H799" i="1"/>
  <c r="I799" i="1"/>
  <c r="B800" i="1"/>
  <c r="D800" i="1"/>
  <c r="E800" i="1"/>
  <c r="G800" i="1"/>
  <c r="H800" i="1"/>
  <c r="I800" i="1"/>
  <c r="B801" i="1"/>
  <c r="D801" i="1"/>
  <c r="E801" i="1"/>
  <c r="G801" i="1"/>
  <c r="H801" i="1"/>
  <c r="I801" i="1"/>
  <c r="B802" i="1"/>
  <c r="D802" i="1"/>
  <c r="E802" i="1"/>
  <c r="G802" i="1"/>
  <c r="H802" i="1"/>
  <c r="I802" i="1"/>
  <c r="B803" i="1"/>
  <c r="D803" i="1"/>
  <c r="E803" i="1"/>
  <c r="G803" i="1"/>
  <c r="H803" i="1"/>
  <c r="I803" i="1"/>
  <c r="B804" i="1"/>
  <c r="D804" i="1"/>
  <c r="E804" i="1"/>
  <c r="G804" i="1"/>
  <c r="H804" i="1"/>
  <c r="I804" i="1"/>
  <c r="B805" i="1"/>
  <c r="D805" i="1"/>
  <c r="E805" i="1"/>
  <c r="G805" i="1"/>
  <c r="H805" i="1"/>
  <c r="I805" i="1"/>
  <c r="B806" i="1"/>
  <c r="D806" i="1"/>
  <c r="E806" i="1"/>
  <c r="G806" i="1"/>
  <c r="H806" i="1"/>
  <c r="I806" i="1"/>
  <c r="B807" i="1"/>
  <c r="D807" i="1"/>
  <c r="E807" i="1"/>
  <c r="G807" i="1"/>
  <c r="H807" i="1"/>
  <c r="I807" i="1"/>
  <c r="B808" i="1"/>
  <c r="D808" i="1"/>
  <c r="E808" i="1"/>
  <c r="G808" i="1"/>
  <c r="H808" i="1"/>
  <c r="I808" i="1"/>
  <c r="B809" i="1"/>
  <c r="D809" i="1"/>
  <c r="E809" i="1"/>
  <c r="G809" i="1"/>
  <c r="H809" i="1"/>
  <c r="I809" i="1"/>
  <c r="B810" i="1"/>
  <c r="D810" i="1"/>
  <c r="E810" i="1"/>
  <c r="G810" i="1"/>
  <c r="H810" i="1"/>
  <c r="I810" i="1"/>
  <c r="B811" i="1"/>
  <c r="D811" i="1"/>
  <c r="E811" i="1"/>
  <c r="G811" i="1"/>
  <c r="H811" i="1"/>
  <c r="I811" i="1"/>
  <c r="B812" i="1"/>
  <c r="D812" i="1"/>
  <c r="E812" i="1"/>
  <c r="G812" i="1"/>
  <c r="H812" i="1"/>
  <c r="I812" i="1"/>
  <c r="B813" i="1"/>
  <c r="D813" i="1"/>
  <c r="E813" i="1"/>
  <c r="G813" i="1"/>
  <c r="H813" i="1"/>
  <c r="I813" i="1"/>
  <c r="B814" i="1"/>
  <c r="D814" i="1"/>
  <c r="E814" i="1"/>
  <c r="G814" i="1"/>
  <c r="H814" i="1"/>
  <c r="I814" i="1"/>
  <c r="B815" i="1"/>
  <c r="D815" i="1"/>
  <c r="E815" i="1"/>
  <c r="G815" i="1"/>
  <c r="H815" i="1"/>
  <c r="I815" i="1"/>
  <c r="B816" i="1"/>
  <c r="D816" i="1"/>
  <c r="E816" i="1"/>
  <c r="G816" i="1"/>
  <c r="H816" i="1"/>
  <c r="I816" i="1"/>
  <c r="B817" i="1"/>
  <c r="D817" i="1"/>
  <c r="E817" i="1"/>
  <c r="G817" i="1"/>
  <c r="H817" i="1"/>
  <c r="I817" i="1"/>
  <c r="B818" i="1"/>
  <c r="D818" i="1"/>
  <c r="E818" i="1"/>
  <c r="G818" i="1"/>
  <c r="H818" i="1"/>
  <c r="I818" i="1"/>
  <c r="B819" i="1"/>
  <c r="D819" i="1"/>
  <c r="E819" i="1"/>
  <c r="G819" i="1"/>
  <c r="H819" i="1"/>
  <c r="I819" i="1"/>
  <c r="B820" i="1"/>
  <c r="D820" i="1"/>
  <c r="E820" i="1"/>
  <c r="G820" i="1"/>
  <c r="H820" i="1"/>
  <c r="I820" i="1"/>
  <c r="B821" i="1"/>
  <c r="D821" i="1"/>
  <c r="E821" i="1"/>
  <c r="G821" i="1"/>
  <c r="H821" i="1"/>
  <c r="I821" i="1"/>
  <c r="B822" i="1"/>
  <c r="D822" i="1"/>
  <c r="E822" i="1"/>
  <c r="G822" i="1"/>
  <c r="H822" i="1"/>
  <c r="I822" i="1"/>
  <c r="B823" i="1"/>
  <c r="D823" i="1"/>
  <c r="E823" i="1"/>
  <c r="G823" i="1"/>
  <c r="H823" i="1"/>
  <c r="I823" i="1"/>
  <c r="B824" i="1"/>
  <c r="D824" i="1"/>
  <c r="E824" i="1"/>
  <c r="G824" i="1"/>
  <c r="H824" i="1"/>
  <c r="I824" i="1"/>
  <c r="B825" i="1"/>
  <c r="D825" i="1"/>
  <c r="E825" i="1"/>
  <c r="G825" i="1"/>
  <c r="H825" i="1"/>
  <c r="I825" i="1"/>
  <c r="B826" i="1"/>
  <c r="D826" i="1"/>
  <c r="E826" i="1"/>
  <c r="G826" i="1"/>
  <c r="H826" i="1"/>
  <c r="I826" i="1"/>
  <c r="B827" i="1"/>
  <c r="D827" i="1"/>
  <c r="E827" i="1"/>
  <c r="G827" i="1"/>
  <c r="H827" i="1"/>
  <c r="I827" i="1"/>
  <c r="B828" i="1"/>
  <c r="D828" i="1"/>
  <c r="E828" i="1"/>
  <c r="G828" i="1"/>
  <c r="H828" i="1"/>
  <c r="I828" i="1"/>
  <c r="B829" i="1"/>
  <c r="D829" i="1"/>
  <c r="E829" i="1"/>
  <c r="G829" i="1"/>
  <c r="H829" i="1"/>
  <c r="I829" i="1"/>
  <c r="B830" i="1"/>
  <c r="D830" i="1"/>
  <c r="E830" i="1"/>
  <c r="G830" i="1"/>
  <c r="H830" i="1"/>
  <c r="I830" i="1"/>
  <c r="B831" i="1"/>
  <c r="D831" i="1"/>
  <c r="E831" i="1"/>
  <c r="G831" i="1"/>
  <c r="H831" i="1"/>
  <c r="I831" i="1"/>
  <c r="B832" i="1"/>
  <c r="D832" i="1"/>
  <c r="E832" i="1"/>
  <c r="G832" i="1"/>
  <c r="H832" i="1"/>
  <c r="I832" i="1"/>
  <c r="B833" i="1"/>
  <c r="D833" i="1"/>
  <c r="E833" i="1"/>
  <c r="G833" i="1"/>
  <c r="H833" i="1"/>
  <c r="I833" i="1"/>
  <c r="B834" i="1"/>
  <c r="D834" i="1"/>
  <c r="E834" i="1"/>
  <c r="G834" i="1"/>
  <c r="H834" i="1"/>
  <c r="I834" i="1"/>
  <c r="B835" i="1"/>
  <c r="D835" i="1"/>
  <c r="E835" i="1"/>
  <c r="G835" i="1"/>
  <c r="H835" i="1"/>
  <c r="I835" i="1"/>
  <c r="B836" i="1"/>
  <c r="D836" i="1"/>
  <c r="E836" i="1"/>
  <c r="G836" i="1"/>
  <c r="H836" i="1"/>
  <c r="I836" i="1"/>
  <c r="B837" i="1"/>
  <c r="D837" i="1"/>
  <c r="E837" i="1"/>
  <c r="G837" i="1"/>
  <c r="H837" i="1"/>
  <c r="I837" i="1"/>
  <c r="B838" i="1"/>
  <c r="D838" i="1"/>
  <c r="E838" i="1"/>
  <c r="G838" i="1"/>
  <c r="H838" i="1"/>
  <c r="I838" i="1"/>
  <c r="B839" i="1"/>
  <c r="D839" i="1"/>
  <c r="E839" i="1"/>
  <c r="G839" i="1"/>
  <c r="H839" i="1"/>
  <c r="I839" i="1"/>
  <c r="B840" i="1"/>
  <c r="D840" i="1"/>
  <c r="E840" i="1"/>
  <c r="G840" i="1"/>
  <c r="H840" i="1"/>
  <c r="I840" i="1"/>
  <c r="B841" i="1"/>
  <c r="D841" i="1"/>
  <c r="E841" i="1"/>
  <c r="G841" i="1"/>
  <c r="H841" i="1"/>
  <c r="I841" i="1"/>
  <c r="B842" i="1"/>
  <c r="D842" i="1"/>
  <c r="E842" i="1"/>
  <c r="G842" i="1"/>
  <c r="H842" i="1"/>
  <c r="I842" i="1"/>
  <c r="B843" i="1"/>
  <c r="D843" i="1"/>
  <c r="E843" i="1"/>
  <c r="G843" i="1"/>
  <c r="H843" i="1"/>
  <c r="I843" i="1"/>
  <c r="B844" i="1"/>
  <c r="D844" i="1"/>
  <c r="E844" i="1"/>
  <c r="G844" i="1"/>
  <c r="H844" i="1"/>
  <c r="I844" i="1"/>
  <c r="B845" i="1"/>
  <c r="D845" i="1"/>
  <c r="E845" i="1"/>
  <c r="G845" i="1"/>
  <c r="H845" i="1"/>
  <c r="I845" i="1"/>
  <c r="B846" i="1"/>
  <c r="D846" i="1"/>
  <c r="E846" i="1"/>
  <c r="G846" i="1"/>
  <c r="H846" i="1"/>
  <c r="I846" i="1"/>
  <c r="B847" i="1"/>
  <c r="D847" i="1"/>
  <c r="E847" i="1"/>
  <c r="G847" i="1"/>
  <c r="H847" i="1"/>
  <c r="I847" i="1"/>
  <c r="B848" i="1"/>
  <c r="D848" i="1"/>
  <c r="E848" i="1"/>
  <c r="G848" i="1"/>
  <c r="H848" i="1"/>
  <c r="I848" i="1"/>
  <c r="B849" i="1"/>
  <c r="D849" i="1"/>
  <c r="E849" i="1"/>
  <c r="G849" i="1"/>
  <c r="H849" i="1"/>
  <c r="I849" i="1"/>
  <c r="B850" i="1"/>
  <c r="D850" i="1"/>
  <c r="E850" i="1"/>
  <c r="G850" i="1"/>
  <c r="H850" i="1"/>
  <c r="I850" i="1"/>
  <c r="B851" i="1"/>
  <c r="D851" i="1"/>
  <c r="E851" i="1"/>
  <c r="G851" i="1"/>
  <c r="H851" i="1"/>
  <c r="I851" i="1"/>
  <c r="B852" i="1"/>
  <c r="D852" i="1"/>
  <c r="E852" i="1"/>
  <c r="G852" i="1"/>
  <c r="H852" i="1"/>
  <c r="I852" i="1"/>
  <c r="B853" i="1"/>
  <c r="D853" i="1"/>
  <c r="E853" i="1"/>
  <c r="G853" i="1"/>
  <c r="H853" i="1"/>
  <c r="I853" i="1"/>
  <c r="B854" i="1"/>
  <c r="D854" i="1"/>
  <c r="E854" i="1"/>
  <c r="G854" i="1"/>
  <c r="H854" i="1"/>
  <c r="I854" i="1"/>
  <c r="B855" i="1"/>
  <c r="D855" i="1"/>
  <c r="E855" i="1"/>
  <c r="G855" i="1"/>
  <c r="H855" i="1"/>
  <c r="I855" i="1"/>
  <c r="B856" i="1"/>
  <c r="D856" i="1"/>
  <c r="E856" i="1"/>
  <c r="G856" i="1"/>
  <c r="H856" i="1"/>
  <c r="I856" i="1"/>
  <c r="B857" i="1"/>
  <c r="D857" i="1"/>
  <c r="E857" i="1"/>
  <c r="G857" i="1"/>
  <c r="H857" i="1"/>
  <c r="I857" i="1"/>
  <c r="B858" i="1"/>
  <c r="D858" i="1"/>
  <c r="E858" i="1"/>
  <c r="G858" i="1"/>
  <c r="H858" i="1"/>
  <c r="I858" i="1"/>
  <c r="B859" i="1"/>
  <c r="D859" i="1"/>
  <c r="E859" i="1"/>
  <c r="G859" i="1"/>
  <c r="H859" i="1"/>
  <c r="I859" i="1"/>
  <c r="B860" i="1"/>
  <c r="D860" i="1"/>
  <c r="E860" i="1"/>
  <c r="G860" i="1"/>
  <c r="H860" i="1"/>
  <c r="I860" i="1"/>
  <c r="B861" i="1"/>
  <c r="D861" i="1"/>
  <c r="E861" i="1"/>
  <c r="G861" i="1"/>
  <c r="H861" i="1"/>
  <c r="I861" i="1"/>
  <c r="B862" i="1"/>
  <c r="D862" i="1"/>
  <c r="E862" i="1"/>
  <c r="G862" i="1"/>
  <c r="H862" i="1"/>
  <c r="I862" i="1"/>
  <c r="B863" i="1"/>
  <c r="D863" i="1"/>
  <c r="E863" i="1"/>
  <c r="G863" i="1"/>
  <c r="H863" i="1"/>
  <c r="I863" i="1"/>
  <c r="B864" i="1"/>
  <c r="D864" i="1"/>
  <c r="E864" i="1"/>
  <c r="G864" i="1"/>
  <c r="H864" i="1"/>
  <c r="I864" i="1"/>
  <c r="B865" i="1"/>
  <c r="D865" i="1"/>
  <c r="E865" i="1"/>
  <c r="G865" i="1"/>
  <c r="H865" i="1"/>
  <c r="I865" i="1"/>
  <c r="B866" i="1"/>
  <c r="D866" i="1"/>
  <c r="E866" i="1"/>
  <c r="G866" i="1"/>
  <c r="H866" i="1"/>
  <c r="I866" i="1"/>
  <c r="B867" i="1"/>
  <c r="D867" i="1"/>
  <c r="E867" i="1"/>
  <c r="G867" i="1"/>
  <c r="H867" i="1"/>
  <c r="I867" i="1"/>
  <c r="B868" i="1"/>
  <c r="D868" i="1"/>
  <c r="E868" i="1"/>
  <c r="G868" i="1"/>
  <c r="H868" i="1"/>
  <c r="I868" i="1"/>
  <c r="B869" i="1"/>
  <c r="D869" i="1"/>
  <c r="E869" i="1"/>
  <c r="G869" i="1"/>
  <c r="H869" i="1"/>
  <c r="I869" i="1"/>
  <c r="B870" i="1"/>
  <c r="D870" i="1"/>
  <c r="E870" i="1"/>
  <c r="G870" i="1"/>
  <c r="H870" i="1"/>
  <c r="I870" i="1"/>
  <c r="B871" i="1"/>
  <c r="D871" i="1"/>
  <c r="E871" i="1"/>
  <c r="G871" i="1"/>
  <c r="H871" i="1"/>
  <c r="I871" i="1"/>
  <c r="B872" i="1"/>
  <c r="D872" i="1"/>
  <c r="E872" i="1"/>
  <c r="G872" i="1"/>
  <c r="H872" i="1"/>
  <c r="I872" i="1"/>
  <c r="B873" i="1"/>
  <c r="D873" i="1"/>
  <c r="E873" i="1"/>
  <c r="G873" i="1"/>
  <c r="H873" i="1"/>
  <c r="I873" i="1"/>
  <c r="B874" i="1"/>
  <c r="D874" i="1"/>
  <c r="E874" i="1"/>
  <c r="G874" i="1"/>
  <c r="H874" i="1"/>
  <c r="I874" i="1"/>
  <c r="B875" i="1"/>
  <c r="D875" i="1"/>
  <c r="E875" i="1"/>
  <c r="G875" i="1"/>
  <c r="H875" i="1"/>
  <c r="I875" i="1"/>
  <c r="B876" i="1"/>
  <c r="D876" i="1"/>
  <c r="E876" i="1"/>
  <c r="G876" i="1"/>
  <c r="H876" i="1"/>
  <c r="I876" i="1"/>
  <c r="B877" i="1"/>
  <c r="D877" i="1"/>
  <c r="E877" i="1"/>
  <c r="G877" i="1"/>
  <c r="H877" i="1"/>
  <c r="I877" i="1"/>
  <c r="B878" i="1"/>
  <c r="D878" i="1"/>
  <c r="E878" i="1"/>
  <c r="G878" i="1"/>
  <c r="H878" i="1"/>
  <c r="I878" i="1"/>
  <c r="B879" i="1"/>
  <c r="D879" i="1"/>
  <c r="E879" i="1"/>
  <c r="G879" i="1"/>
  <c r="H879" i="1"/>
  <c r="I879" i="1"/>
  <c r="B880" i="1"/>
  <c r="D880" i="1"/>
  <c r="E880" i="1"/>
  <c r="G880" i="1"/>
  <c r="H880" i="1"/>
  <c r="I880" i="1"/>
  <c r="B881" i="1"/>
  <c r="D881" i="1"/>
  <c r="E881" i="1"/>
  <c r="G881" i="1"/>
  <c r="H881" i="1"/>
  <c r="I881" i="1"/>
  <c r="B882" i="1"/>
  <c r="D882" i="1"/>
  <c r="E882" i="1"/>
  <c r="G882" i="1"/>
  <c r="H882" i="1"/>
  <c r="I882" i="1"/>
  <c r="B883" i="1"/>
  <c r="D883" i="1"/>
  <c r="E883" i="1"/>
  <c r="G883" i="1"/>
  <c r="H883" i="1"/>
  <c r="I883" i="1"/>
  <c r="B884" i="1"/>
  <c r="D884" i="1"/>
  <c r="E884" i="1"/>
  <c r="G884" i="1"/>
  <c r="H884" i="1"/>
  <c r="I884" i="1"/>
  <c r="B885" i="1"/>
  <c r="D885" i="1"/>
  <c r="E885" i="1"/>
  <c r="G885" i="1"/>
  <c r="H885" i="1"/>
  <c r="I885" i="1"/>
  <c r="B886" i="1"/>
  <c r="D886" i="1"/>
  <c r="E886" i="1"/>
  <c r="G886" i="1"/>
  <c r="H886" i="1"/>
  <c r="I886" i="1"/>
  <c r="B887" i="1"/>
  <c r="D887" i="1"/>
  <c r="E887" i="1"/>
  <c r="G887" i="1"/>
  <c r="H887" i="1"/>
  <c r="I887" i="1"/>
  <c r="B888" i="1"/>
  <c r="D888" i="1"/>
  <c r="E888" i="1"/>
  <c r="G888" i="1"/>
  <c r="H888" i="1"/>
  <c r="I888" i="1"/>
  <c r="B889" i="1"/>
  <c r="D889" i="1"/>
  <c r="E889" i="1"/>
  <c r="G889" i="1"/>
  <c r="H889" i="1"/>
  <c r="I889" i="1"/>
  <c r="B890" i="1"/>
  <c r="D890" i="1"/>
  <c r="E890" i="1"/>
  <c r="G890" i="1"/>
  <c r="H890" i="1"/>
  <c r="I890" i="1"/>
  <c r="B891" i="1"/>
  <c r="D891" i="1"/>
  <c r="E891" i="1"/>
  <c r="G891" i="1"/>
  <c r="H891" i="1"/>
  <c r="I891" i="1"/>
  <c r="B892" i="1"/>
  <c r="D892" i="1"/>
  <c r="E892" i="1"/>
  <c r="G892" i="1"/>
  <c r="H892" i="1"/>
  <c r="I892" i="1"/>
  <c r="B893" i="1"/>
  <c r="D893" i="1"/>
  <c r="E893" i="1"/>
  <c r="G893" i="1"/>
  <c r="H893" i="1"/>
  <c r="I893" i="1"/>
  <c r="B894" i="1"/>
  <c r="D894" i="1"/>
  <c r="E894" i="1"/>
  <c r="G894" i="1"/>
  <c r="H894" i="1"/>
  <c r="I894" i="1"/>
  <c r="B895" i="1"/>
  <c r="D895" i="1"/>
  <c r="E895" i="1"/>
  <c r="G895" i="1"/>
  <c r="H895" i="1"/>
  <c r="I895" i="1"/>
  <c r="B896" i="1"/>
  <c r="D896" i="1"/>
  <c r="E896" i="1"/>
  <c r="G896" i="1"/>
  <c r="H896" i="1"/>
  <c r="I896" i="1"/>
  <c r="B897" i="1"/>
  <c r="D897" i="1"/>
  <c r="E897" i="1"/>
  <c r="G897" i="1"/>
  <c r="H897" i="1"/>
  <c r="I897" i="1"/>
  <c r="B898" i="1"/>
  <c r="D898" i="1"/>
  <c r="E898" i="1"/>
  <c r="G898" i="1"/>
  <c r="H898" i="1"/>
  <c r="I898" i="1"/>
  <c r="B899" i="1"/>
  <c r="D899" i="1"/>
  <c r="E899" i="1"/>
  <c r="G899" i="1"/>
  <c r="H899" i="1"/>
  <c r="I899" i="1"/>
  <c r="B900" i="1"/>
  <c r="D900" i="1"/>
  <c r="E900" i="1"/>
  <c r="G900" i="1"/>
  <c r="H900" i="1"/>
  <c r="I900" i="1"/>
  <c r="B901" i="1"/>
  <c r="D901" i="1"/>
  <c r="E901" i="1"/>
  <c r="G901" i="1"/>
  <c r="H901" i="1"/>
  <c r="I901" i="1"/>
  <c r="B902" i="1"/>
  <c r="D902" i="1"/>
  <c r="E902" i="1"/>
  <c r="G902" i="1"/>
  <c r="H902" i="1"/>
  <c r="I902" i="1"/>
  <c r="B903" i="1"/>
  <c r="D903" i="1"/>
  <c r="E903" i="1"/>
  <c r="G903" i="1"/>
  <c r="H903" i="1"/>
  <c r="I903" i="1"/>
  <c r="B904" i="1"/>
  <c r="D904" i="1"/>
  <c r="E904" i="1"/>
  <c r="G904" i="1"/>
  <c r="H904" i="1"/>
  <c r="I904" i="1"/>
  <c r="B905" i="1"/>
  <c r="D905" i="1"/>
  <c r="E905" i="1"/>
  <c r="G905" i="1"/>
  <c r="H905" i="1"/>
  <c r="I905" i="1"/>
  <c r="B906" i="1"/>
  <c r="D906" i="1"/>
  <c r="E906" i="1"/>
  <c r="G906" i="1"/>
  <c r="H906" i="1"/>
  <c r="I906" i="1"/>
  <c r="B907" i="1"/>
  <c r="D907" i="1"/>
  <c r="E907" i="1"/>
  <c r="G907" i="1"/>
  <c r="H907" i="1"/>
  <c r="I907" i="1"/>
  <c r="B908" i="1"/>
  <c r="D908" i="1"/>
  <c r="E908" i="1"/>
  <c r="G908" i="1"/>
  <c r="H908" i="1"/>
  <c r="I908" i="1"/>
  <c r="B909" i="1"/>
  <c r="D909" i="1"/>
  <c r="E909" i="1"/>
  <c r="G909" i="1"/>
  <c r="H909" i="1"/>
  <c r="I909" i="1"/>
  <c r="B910" i="1"/>
  <c r="D910" i="1"/>
  <c r="E910" i="1"/>
  <c r="G910" i="1"/>
  <c r="H910" i="1"/>
  <c r="I910" i="1"/>
  <c r="B911" i="1"/>
  <c r="D911" i="1"/>
  <c r="E911" i="1"/>
  <c r="G911" i="1"/>
  <c r="H911" i="1"/>
  <c r="I911" i="1"/>
  <c r="B912" i="1"/>
  <c r="D912" i="1"/>
  <c r="E912" i="1"/>
  <c r="G912" i="1"/>
  <c r="H912" i="1"/>
  <c r="I912" i="1"/>
  <c r="B913" i="1"/>
  <c r="D913" i="1"/>
  <c r="E913" i="1"/>
  <c r="G913" i="1"/>
  <c r="H913" i="1"/>
  <c r="I913" i="1"/>
  <c r="B914" i="1"/>
  <c r="D914" i="1"/>
  <c r="E914" i="1"/>
  <c r="G914" i="1"/>
  <c r="H914" i="1"/>
  <c r="I914" i="1"/>
  <c r="B915" i="1"/>
  <c r="D915" i="1"/>
  <c r="E915" i="1"/>
  <c r="G915" i="1"/>
  <c r="H915" i="1"/>
  <c r="I915" i="1"/>
  <c r="B916" i="1"/>
  <c r="D916" i="1"/>
  <c r="E916" i="1"/>
  <c r="G916" i="1"/>
  <c r="H916" i="1"/>
  <c r="I916" i="1"/>
  <c r="B917" i="1"/>
  <c r="D917" i="1"/>
  <c r="E917" i="1"/>
  <c r="G917" i="1"/>
  <c r="H917" i="1"/>
  <c r="I917" i="1"/>
  <c r="B918" i="1"/>
  <c r="D918" i="1"/>
  <c r="E918" i="1"/>
  <c r="G918" i="1"/>
  <c r="H918" i="1"/>
  <c r="I918" i="1"/>
  <c r="B919" i="1"/>
  <c r="D919" i="1"/>
  <c r="E919" i="1"/>
  <c r="G919" i="1"/>
  <c r="H919" i="1"/>
  <c r="I919" i="1"/>
  <c r="B920" i="1"/>
  <c r="D920" i="1"/>
  <c r="E920" i="1"/>
  <c r="G920" i="1"/>
  <c r="H920" i="1"/>
  <c r="I920" i="1"/>
  <c r="B921" i="1"/>
  <c r="D921" i="1"/>
  <c r="E921" i="1"/>
  <c r="G921" i="1"/>
  <c r="H921" i="1"/>
  <c r="I921" i="1"/>
  <c r="B922" i="1"/>
  <c r="D922" i="1"/>
  <c r="E922" i="1"/>
  <c r="G922" i="1"/>
  <c r="H922" i="1"/>
  <c r="I922" i="1"/>
  <c r="B923" i="1"/>
  <c r="D923" i="1"/>
  <c r="E923" i="1"/>
  <c r="G923" i="1"/>
  <c r="H923" i="1"/>
  <c r="I923" i="1"/>
  <c r="B924" i="1"/>
  <c r="D924" i="1"/>
  <c r="E924" i="1"/>
  <c r="G924" i="1"/>
  <c r="H924" i="1"/>
  <c r="I924" i="1"/>
  <c r="B925" i="1"/>
  <c r="D925" i="1"/>
  <c r="E925" i="1"/>
  <c r="G925" i="1"/>
  <c r="H925" i="1"/>
  <c r="I925" i="1"/>
  <c r="B926" i="1"/>
  <c r="D926" i="1"/>
  <c r="E926" i="1"/>
  <c r="G926" i="1"/>
  <c r="H926" i="1"/>
  <c r="I926" i="1"/>
  <c r="B927" i="1"/>
  <c r="D927" i="1"/>
  <c r="E927" i="1"/>
  <c r="G927" i="1"/>
  <c r="H927" i="1"/>
  <c r="I927" i="1"/>
  <c r="B928" i="1"/>
  <c r="D928" i="1"/>
  <c r="E928" i="1"/>
  <c r="G928" i="1"/>
  <c r="H928" i="1"/>
  <c r="I928" i="1"/>
  <c r="B929" i="1"/>
  <c r="D929" i="1"/>
  <c r="E929" i="1"/>
  <c r="G929" i="1"/>
  <c r="H929" i="1"/>
  <c r="I929" i="1"/>
  <c r="B930" i="1"/>
  <c r="D930" i="1"/>
  <c r="E930" i="1"/>
  <c r="G930" i="1"/>
  <c r="H930" i="1"/>
  <c r="I930" i="1"/>
  <c r="B931" i="1"/>
  <c r="D931" i="1"/>
  <c r="E931" i="1"/>
  <c r="G931" i="1"/>
  <c r="H931" i="1"/>
  <c r="I931" i="1"/>
  <c r="B932" i="1"/>
  <c r="D932" i="1"/>
  <c r="E932" i="1"/>
  <c r="G932" i="1"/>
  <c r="H932" i="1"/>
  <c r="I932" i="1"/>
  <c r="B933" i="1"/>
  <c r="D933" i="1"/>
  <c r="E933" i="1"/>
  <c r="G933" i="1"/>
  <c r="H933" i="1"/>
  <c r="I933" i="1"/>
  <c r="B934" i="1"/>
  <c r="D934" i="1"/>
  <c r="E934" i="1"/>
  <c r="G934" i="1"/>
  <c r="H934" i="1"/>
  <c r="I934" i="1"/>
  <c r="B935" i="1"/>
  <c r="D935" i="1"/>
  <c r="E935" i="1"/>
  <c r="G935" i="1"/>
  <c r="H935" i="1"/>
  <c r="I935" i="1"/>
  <c r="B936" i="1"/>
  <c r="D936" i="1"/>
  <c r="E936" i="1"/>
  <c r="G936" i="1"/>
  <c r="H936" i="1"/>
  <c r="I936" i="1"/>
  <c r="B937" i="1"/>
  <c r="D937" i="1"/>
  <c r="E937" i="1"/>
  <c r="G937" i="1"/>
  <c r="H937" i="1"/>
  <c r="I937" i="1"/>
  <c r="B938" i="1"/>
  <c r="D938" i="1"/>
  <c r="E938" i="1"/>
  <c r="G938" i="1"/>
  <c r="H938" i="1"/>
  <c r="I938" i="1"/>
  <c r="B939" i="1"/>
  <c r="D939" i="1"/>
  <c r="E939" i="1"/>
  <c r="G939" i="1"/>
  <c r="H939" i="1"/>
  <c r="I939" i="1"/>
  <c r="B940" i="1"/>
  <c r="D940" i="1"/>
  <c r="E940" i="1"/>
  <c r="G940" i="1"/>
  <c r="H940" i="1"/>
  <c r="I940" i="1"/>
  <c r="B941" i="1"/>
  <c r="D941" i="1"/>
  <c r="E941" i="1"/>
  <c r="G941" i="1"/>
  <c r="H941" i="1"/>
  <c r="I941" i="1"/>
  <c r="B942" i="1"/>
  <c r="D942" i="1"/>
  <c r="E942" i="1"/>
  <c r="G942" i="1"/>
  <c r="H942" i="1"/>
  <c r="I942" i="1"/>
  <c r="B943" i="1"/>
  <c r="D943" i="1"/>
  <c r="E943" i="1"/>
  <c r="G943" i="1"/>
  <c r="H943" i="1"/>
  <c r="I943" i="1"/>
  <c r="B944" i="1"/>
  <c r="D944" i="1"/>
  <c r="E944" i="1"/>
  <c r="G944" i="1"/>
  <c r="H944" i="1"/>
  <c r="I944" i="1"/>
  <c r="B945" i="1"/>
  <c r="D945" i="1"/>
  <c r="E945" i="1"/>
  <c r="G945" i="1"/>
  <c r="H945" i="1"/>
  <c r="I945" i="1"/>
  <c r="B946" i="1"/>
  <c r="D946" i="1"/>
  <c r="E946" i="1"/>
  <c r="G946" i="1"/>
  <c r="H946" i="1"/>
  <c r="I946" i="1"/>
  <c r="B947" i="1"/>
  <c r="D947" i="1"/>
  <c r="E947" i="1"/>
  <c r="G947" i="1"/>
  <c r="H947" i="1"/>
  <c r="I947" i="1"/>
  <c r="B948" i="1"/>
  <c r="D948" i="1"/>
  <c r="E948" i="1"/>
  <c r="G948" i="1"/>
  <c r="H948" i="1"/>
  <c r="I948" i="1"/>
  <c r="B949" i="1"/>
  <c r="D949" i="1"/>
  <c r="E949" i="1"/>
  <c r="G949" i="1"/>
  <c r="H949" i="1"/>
  <c r="I949" i="1"/>
  <c r="B950" i="1"/>
  <c r="D950" i="1"/>
  <c r="E950" i="1"/>
  <c r="G950" i="1"/>
  <c r="H950" i="1"/>
  <c r="I950" i="1"/>
  <c r="B951" i="1"/>
  <c r="D951" i="1"/>
  <c r="E951" i="1"/>
  <c r="G951" i="1"/>
  <c r="H951" i="1"/>
  <c r="I951" i="1"/>
  <c r="B952" i="1"/>
  <c r="D952" i="1"/>
  <c r="E952" i="1"/>
  <c r="G952" i="1"/>
  <c r="H952" i="1"/>
  <c r="I952" i="1"/>
  <c r="B953" i="1"/>
  <c r="D953" i="1"/>
  <c r="E953" i="1"/>
  <c r="G953" i="1"/>
  <c r="H953" i="1"/>
  <c r="I953" i="1"/>
  <c r="B954" i="1"/>
  <c r="D954" i="1"/>
  <c r="E954" i="1"/>
  <c r="G954" i="1"/>
  <c r="H954" i="1"/>
  <c r="I954" i="1"/>
  <c r="B955" i="1"/>
  <c r="D955" i="1"/>
  <c r="E955" i="1"/>
  <c r="G955" i="1"/>
  <c r="H955" i="1"/>
  <c r="I955" i="1"/>
  <c r="B956" i="1"/>
  <c r="D956" i="1"/>
  <c r="E956" i="1"/>
  <c r="G956" i="1"/>
  <c r="H956" i="1"/>
  <c r="I956" i="1"/>
  <c r="B957" i="1"/>
  <c r="D957" i="1"/>
  <c r="E957" i="1"/>
  <c r="G957" i="1"/>
  <c r="H957" i="1"/>
  <c r="I957" i="1"/>
  <c r="B958" i="1"/>
  <c r="D958" i="1"/>
  <c r="E958" i="1"/>
  <c r="G958" i="1"/>
  <c r="H958" i="1"/>
  <c r="I958" i="1"/>
  <c r="B959" i="1"/>
  <c r="D959" i="1"/>
  <c r="E959" i="1"/>
  <c r="G959" i="1"/>
  <c r="H959" i="1"/>
  <c r="I959" i="1"/>
  <c r="B960" i="1"/>
  <c r="D960" i="1"/>
  <c r="E960" i="1"/>
  <c r="G960" i="1"/>
  <c r="H960" i="1"/>
  <c r="I960" i="1"/>
  <c r="B961" i="1"/>
  <c r="D961" i="1"/>
  <c r="E961" i="1"/>
  <c r="G961" i="1"/>
  <c r="H961" i="1"/>
  <c r="I961" i="1"/>
  <c r="B962" i="1"/>
  <c r="D962" i="1"/>
  <c r="E962" i="1"/>
  <c r="G962" i="1"/>
  <c r="H962" i="1"/>
  <c r="I962" i="1"/>
  <c r="B963" i="1"/>
  <c r="D963" i="1"/>
  <c r="E963" i="1"/>
  <c r="G963" i="1"/>
  <c r="H963" i="1"/>
  <c r="I963" i="1"/>
  <c r="B964" i="1"/>
  <c r="D964" i="1"/>
  <c r="E964" i="1"/>
  <c r="G964" i="1"/>
  <c r="H964" i="1"/>
  <c r="I964" i="1"/>
  <c r="B965" i="1"/>
  <c r="D965" i="1"/>
  <c r="E965" i="1"/>
  <c r="G965" i="1"/>
  <c r="H965" i="1"/>
  <c r="I965" i="1"/>
  <c r="B966" i="1"/>
  <c r="D966" i="1"/>
  <c r="E966" i="1"/>
  <c r="G966" i="1"/>
  <c r="H966" i="1"/>
  <c r="I966" i="1"/>
  <c r="B967" i="1"/>
  <c r="D967" i="1"/>
  <c r="E967" i="1"/>
  <c r="G967" i="1"/>
  <c r="H967" i="1"/>
  <c r="I967" i="1"/>
  <c r="B968" i="1"/>
  <c r="D968" i="1"/>
  <c r="E968" i="1"/>
  <c r="G968" i="1"/>
  <c r="H968" i="1"/>
  <c r="I968" i="1"/>
  <c r="B969" i="1"/>
  <c r="D969" i="1"/>
  <c r="E969" i="1"/>
  <c r="G969" i="1"/>
  <c r="H969" i="1"/>
  <c r="I969" i="1"/>
  <c r="B970" i="1"/>
  <c r="D970" i="1"/>
  <c r="E970" i="1"/>
  <c r="G970" i="1"/>
  <c r="H970" i="1"/>
  <c r="I970" i="1"/>
  <c r="B971" i="1"/>
  <c r="D971" i="1"/>
  <c r="E971" i="1"/>
  <c r="G971" i="1"/>
  <c r="H971" i="1"/>
  <c r="I971" i="1"/>
  <c r="B972" i="1"/>
  <c r="D972" i="1"/>
  <c r="E972" i="1"/>
  <c r="G972" i="1"/>
  <c r="H972" i="1"/>
  <c r="I972" i="1"/>
  <c r="B973" i="1"/>
  <c r="D973" i="1"/>
  <c r="E973" i="1"/>
  <c r="G973" i="1"/>
  <c r="H973" i="1"/>
  <c r="I973" i="1"/>
  <c r="B974" i="1"/>
  <c r="D974" i="1"/>
  <c r="E974" i="1"/>
  <c r="G974" i="1"/>
  <c r="H974" i="1"/>
  <c r="I974" i="1"/>
  <c r="B975" i="1"/>
  <c r="D975" i="1"/>
  <c r="E975" i="1"/>
  <c r="G975" i="1"/>
  <c r="H975" i="1"/>
  <c r="I975" i="1"/>
  <c r="B976" i="1"/>
  <c r="D976" i="1"/>
  <c r="E976" i="1"/>
  <c r="G976" i="1"/>
  <c r="H976" i="1"/>
  <c r="I976" i="1"/>
  <c r="B977" i="1"/>
  <c r="D977" i="1"/>
  <c r="E977" i="1"/>
  <c r="G977" i="1"/>
  <c r="H977" i="1"/>
  <c r="I977" i="1"/>
  <c r="B978" i="1"/>
  <c r="D978" i="1"/>
  <c r="E978" i="1"/>
  <c r="G978" i="1"/>
  <c r="H978" i="1"/>
  <c r="I978" i="1"/>
  <c r="B979" i="1"/>
  <c r="D979" i="1"/>
  <c r="E979" i="1"/>
  <c r="G979" i="1"/>
  <c r="H979" i="1"/>
  <c r="I979" i="1"/>
  <c r="B980" i="1"/>
  <c r="D980" i="1"/>
  <c r="E980" i="1"/>
  <c r="G980" i="1"/>
  <c r="H980" i="1"/>
  <c r="I980" i="1"/>
  <c r="B981" i="1"/>
  <c r="D981" i="1"/>
  <c r="E981" i="1"/>
  <c r="G981" i="1"/>
  <c r="H981" i="1"/>
  <c r="I981" i="1"/>
  <c r="B982" i="1"/>
  <c r="D982" i="1"/>
  <c r="E982" i="1"/>
  <c r="G982" i="1"/>
  <c r="H982" i="1"/>
  <c r="I982" i="1"/>
  <c r="B983" i="1"/>
  <c r="D983" i="1"/>
  <c r="E983" i="1"/>
  <c r="G983" i="1"/>
  <c r="H983" i="1"/>
  <c r="I983" i="1"/>
  <c r="B984" i="1"/>
  <c r="D984" i="1"/>
  <c r="E984" i="1"/>
  <c r="G984" i="1"/>
  <c r="H984" i="1"/>
  <c r="I984" i="1"/>
  <c r="B985" i="1"/>
  <c r="D985" i="1"/>
  <c r="E985" i="1"/>
  <c r="G985" i="1"/>
  <c r="H985" i="1"/>
  <c r="I985" i="1"/>
  <c r="B986" i="1"/>
  <c r="D986" i="1"/>
  <c r="E986" i="1"/>
  <c r="G986" i="1"/>
  <c r="H986" i="1"/>
  <c r="I986" i="1"/>
  <c r="B987" i="1"/>
  <c r="D987" i="1"/>
  <c r="E987" i="1"/>
  <c r="G987" i="1"/>
  <c r="H987" i="1"/>
  <c r="I987" i="1"/>
  <c r="B988" i="1"/>
  <c r="D988" i="1"/>
  <c r="E988" i="1"/>
  <c r="G988" i="1"/>
  <c r="H988" i="1"/>
  <c r="I988" i="1"/>
  <c r="B989" i="1"/>
  <c r="D989" i="1"/>
  <c r="E989" i="1"/>
  <c r="G989" i="1"/>
  <c r="H989" i="1"/>
  <c r="I989" i="1"/>
  <c r="B990" i="1"/>
  <c r="D990" i="1"/>
  <c r="E990" i="1"/>
  <c r="G990" i="1"/>
  <c r="H990" i="1"/>
  <c r="I990" i="1"/>
  <c r="B991" i="1"/>
  <c r="D991" i="1"/>
  <c r="E991" i="1"/>
  <c r="G991" i="1"/>
  <c r="H991" i="1"/>
  <c r="I991" i="1"/>
  <c r="B992" i="1"/>
  <c r="D992" i="1"/>
  <c r="E992" i="1"/>
  <c r="G992" i="1"/>
  <c r="H992" i="1"/>
  <c r="I992" i="1"/>
  <c r="B993" i="1"/>
  <c r="D993" i="1"/>
  <c r="E993" i="1"/>
  <c r="G993" i="1"/>
  <c r="H993" i="1"/>
  <c r="I993" i="1"/>
  <c r="B994" i="1"/>
  <c r="D994" i="1"/>
  <c r="E994" i="1"/>
  <c r="G994" i="1"/>
  <c r="H994" i="1"/>
  <c r="I994" i="1"/>
  <c r="B995" i="1"/>
  <c r="D995" i="1"/>
  <c r="E995" i="1"/>
  <c r="G995" i="1"/>
  <c r="H995" i="1"/>
  <c r="I995" i="1"/>
  <c r="B996" i="1"/>
  <c r="D996" i="1"/>
  <c r="E996" i="1"/>
  <c r="G996" i="1"/>
  <c r="H996" i="1"/>
  <c r="I996" i="1"/>
  <c r="B997" i="1"/>
  <c r="D997" i="1"/>
  <c r="E997" i="1"/>
  <c r="G997" i="1"/>
  <c r="H997" i="1"/>
  <c r="I997" i="1"/>
  <c r="B998" i="1"/>
  <c r="D998" i="1"/>
  <c r="E998" i="1"/>
  <c r="G998" i="1"/>
  <c r="H998" i="1"/>
  <c r="I998" i="1"/>
  <c r="B999" i="1"/>
  <c r="D999" i="1"/>
  <c r="E999" i="1"/>
  <c r="G999" i="1"/>
  <c r="H999" i="1"/>
  <c r="I999" i="1"/>
  <c r="B1000" i="1"/>
  <c r="D1000" i="1"/>
  <c r="E1000" i="1"/>
  <c r="G1000" i="1"/>
  <c r="H1000" i="1"/>
  <c r="I1000" i="1"/>
  <c r="B1001" i="1"/>
  <c r="D1001" i="1"/>
  <c r="E1001" i="1"/>
  <c r="G1001" i="1"/>
  <c r="H1001" i="1"/>
  <c r="I1001" i="1"/>
  <c r="B1002" i="1"/>
  <c r="D1002" i="1"/>
  <c r="E1002" i="1"/>
  <c r="G1002" i="1"/>
  <c r="H1002" i="1"/>
  <c r="I1002" i="1"/>
  <c r="B1003" i="1"/>
  <c r="D1003" i="1"/>
  <c r="E1003" i="1"/>
  <c r="G1003" i="1"/>
  <c r="H1003" i="1"/>
  <c r="I1003" i="1"/>
  <c r="B1004" i="1"/>
  <c r="D1004" i="1"/>
  <c r="E1004" i="1"/>
  <c r="G1004" i="1"/>
  <c r="H1004" i="1"/>
  <c r="I1004" i="1"/>
  <c r="B1005" i="1"/>
  <c r="D1005" i="1"/>
  <c r="E1005" i="1"/>
  <c r="G1005" i="1"/>
  <c r="H1005" i="1"/>
  <c r="I1005" i="1"/>
  <c r="B1006" i="1"/>
  <c r="D1006" i="1"/>
  <c r="E1006" i="1"/>
  <c r="G1006" i="1"/>
  <c r="H1006" i="1"/>
  <c r="I1006" i="1"/>
  <c r="B1007" i="1"/>
  <c r="D1007" i="1"/>
  <c r="E1007" i="1"/>
  <c r="G1007" i="1"/>
  <c r="H1007" i="1"/>
  <c r="I1007" i="1"/>
  <c r="B1008" i="1"/>
  <c r="D1008" i="1"/>
  <c r="E1008" i="1"/>
  <c r="G1008" i="1"/>
  <c r="H1008" i="1"/>
  <c r="I1008" i="1"/>
  <c r="B1009" i="1"/>
  <c r="D1009" i="1"/>
  <c r="E1009" i="1"/>
  <c r="G1009" i="1"/>
  <c r="H1009" i="1"/>
  <c r="I1009" i="1"/>
  <c r="B1010" i="1"/>
  <c r="D1010" i="1"/>
  <c r="E1010" i="1"/>
  <c r="G1010" i="1"/>
  <c r="H1010" i="1"/>
  <c r="I1010" i="1"/>
  <c r="B1011" i="1"/>
  <c r="D1011" i="1"/>
  <c r="E1011" i="1"/>
  <c r="G1011" i="1"/>
  <c r="H1011" i="1"/>
  <c r="I1011" i="1"/>
  <c r="B1012" i="1"/>
  <c r="D1012" i="1"/>
  <c r="E1012" i="1"/>
  <c r="G1012" i="1"/>
  <c r="H1012" i="1"/>
  <c r="I1012" i="1"/>
  <c r="B1013" i="1"/>
  <c r="D1013" i="1"/>
  <c r="E1013" i="1"/>
  <c r="G1013" i="1"/>
  <c r="H1013" i="1"/>
  <c r="I1013" i="1"/>
  <c r="B1014" i="1"/>
  <c r="D1014" i="1"/>
  <c r="E1014" i="1"/>
  <c r="G1014" i="1"/>
  <c r="H1014" i="1"/>
  <c r="I1014" i="1"/>
  <c r="B1015" i="1"/>
  <c r="D1015" i="1"/>
  <c r="E1015" i="1"/>
  <c r="G1015" i="1"/>
  <c r="H1015" i="1"/>
  <c r="I1015" i="1"/>
  <c r="B1016" i="1"/>
  <c r="D1016" i="1"/>
  <c r="E1016" i="1"/>
  <c r="G1016" i="1"/>
  <c r="H1016" i="1"/>
  <c r="I1016" i="1"/>
  <c r="B1017" i="1"/>
  <c r="D1017" i="1"/>
  <c r="E1017" i="1"/>
  <c r="G1017" i="1"/>
  <c r="H1017" i="1"/>
  <c r="I1017" i="1"/>
  <c r="B1018" i="1"/>
  <c r="D1018" i="1"/>
  <c r="E1018" i="1"/>
  <c r="G1018" i="1"/>
  <c r="H1018" i="1"/>
  <c r="I1018" i="1"/>
  <c r="B1019" i="1"/>
  <c r="D1019" i="1"/>
  <c r="E1019" i="1"/>
  <c r="G1019" i="1"/>
  <c r="H1019" i="1"/>
  <c r="I1019" i="1"/>
  <c r="B1020" i="1"/>
  <c r="D1020" i="1"/>
  <c r="E1020" i="1"/>
  <c r="G1020" i="1"/>
  <c r="H1020" i="1"/>
  <c r="I1020" i="1"/>
  <c r="B1021" i="1"/>
  <c r="D1021" i="1"/>
  <c r="E1021" i="1"/>
  <c r="G1021" i="1"/>
  <c r="H1021" i="1"/>
  <c r="I1021" i="1"/>
  <c r="B1022" i="1"/>
  <c r="D1022" i="1"/>
  <c r="E1022" i="1"/>
  <c r="G1022" i="1"/>
  <c r="H1022" i="1"/>
  <c r="I1022" i="1"/>
  <c r="B1023" i="1"/>
  <c r="D1023" i="1"/>
  <c r="E1023" i="1"/>
  <c r="G1023" i="1"/>
  <c r="H1023" i="1"/>
  <c r="I1023" i="1"/>
  <c r="B1024" i="1"/>
  <c r="D1024" i="1"/>
  <c r="E1024" i="1"/>
  <c r="G1024" i="1"/>
  <c r="H1024" i="1"/>
  <c r="I1024" i="1"/>
  <c r="B1025" i="1"/>
  <c r="D1025" i="1"/>
  <c r="E1025" i="1"/>
  <c r="G1025" i="1"/>
  <c r="H1025" i="1"/>
  <c r="I1025" i="1"/>
  <c r="B1026" i="1"/>
  <c r="D1026" i="1"/>
  <c r="E1026" i="1"/>
  <c r="G1026" i="1"/>
  <c r="H1026" i="1"/>
  <c r="I1026" i="1"/>
  <c r="B1027" i="1"/>
  <c r="D1027" i="1"/>
  <c r="E1027" i="1"/>
  <c r="G1027" i="1"/>
  <c r="H1027" i="1"/>
  <c r="I1027" i="1"/>
  <c r="B1028" i="1"/>
  <c r="D1028" i="1"/>
  <c r="E1028" i="1"/>
  <c r="G1028" i="1"/>
  <c r="H1028" i="1"/>
  <c r="I1028" i="1"/>
  <c r="B1029" i="1"/>
  <c r="D1029" i="1"/>
  <c r="E1029" i="1"/>
  <c r="G1029" i="1"/>
  <c r="H1029" i="1"/>
  <c r="I1029" i="1"/>
  <c r="B1030" i="1"/>
  <c r="D1030" i="1"/>
  <c r="E1030" i="1"/>
  <c r="G1030" i="1"/>
  <c r="H1030" i="1"/>
  <c r="I1030" i="1"/>
  <c r="B1031" i="1"/>
  <c r="D1031" i="1"/>
  <c r="E1031" i="1"/>
  <c r="G1031" i="1"/>
  <c r="H1031" i="1"/>
  <c r="I1031" i="1"/>
  <c r="B1032" i="1"/>
  <c r="D1032" i="1"/>
  <c r="E1032" i="1"/>
  <c r="G1032" i="1"/>
  <c r="H1032" i="1"/>
  <c r="I1032" i="1"/>
  <c r="B1033" i="1"/>
  <c r="D1033" i="1"/>
  <c r="E1033" i="1"/>
  <c r="G1033" i="1"/>
  <c r="H1033" i="1"/>
  <c r="I1033" i="1"/>
  <c r="B1034" i="1"/>
  <c r="D1034" i="1"/>
  <c r="E1034" i="1"/>
  <c r="G1034" i="1"/>
  <c r="H1034" i="1"/>
  <c r="I1034" i="1"/>
  <c r="B1035" i="1"/>
  <c r="D1035" i="1"/>
  <c r="E1035" i="1"/>
  <c r="G1035" i="1"/>
  <c r="H1035" i="1"/>
  <c r="I1035" i="1"/>
  <c r="B1036" i="1"/>
  <c r="D1036" i="1"/>
  <c r="E1036" i="1"/>
  <c r="G1036" i="1"/>
  <c r="H1036" i="1"/>
  <c r="I1036" i="1"/>
  <c r="B1037" i="1"/>
  <c r="D1037" i="1"/>
  <c r="E1037" i="1"/>
  <c r="G1037" i="1"/>
  <c r="H1037" i="1"/>
  <c r="I1037" i="1"/>
  <c r="B1038" i="1"/>
  <c r="D1038" i="1"/>
  <c r="E1038" i="1"/>
  <c r="G1038" i="1"/>
  <c r="H1038" i="1"/>
  <c r="I1038" i="1"/>
  <c r="B1039" i="1"/>
  <c r="D1039" i="1"/>
  <c r="E1039" i="1"/>
  <c r="G1039" i="1"/>
  <c r="H1039" i="1"/>
  <c r="I1039" i="1"/>
  <c r="B1040" i="1"/>
  <c r="D1040" i="1"/>
  <c r="E1040" i="1"/>
  <c r="G1040" i="1"/>
  <c r="H1040" i="1"/>
  <c r="I1040" i="1"/>
  <c r="B1041" i="1"/>
  <c r="D1041" i="1"/>
  <c r="E1041" i="1"/>
  <c r="G1041" i="1"/>
  <c r="H1041" i="1"/>
  <c r="I1041" i="1"/>
  <c r="B1042" i="1"/>
  <c r="D1042" i="1"/>
  <c r="E1042" i="1"/>
  <c r="G1042" i="1"/>
  <c r="H1042" i="1"/>
  <c r="I1042" i="1"/>
  <c r="B1043" i="1"/>
  <c r="D1043" i="1"/>
  <c r="E1043" i="1"/>
  <c r="G1043" i="1"/>
  <c r="H1043" i="1"/>
  <c r="I1043" i="1"/>
  <c r="B1044" i="1"/>
  <c r="D1044" i="1"/>
  <c r="E1044" i="1"/>
  <c r="G1044" i="1"/>
  <c r="H1044" i="1"/>
  <c r="I1044" i="1"/>
  <c r="B1045" i="1"/>
  <c r="D1045" i="1"/>
  <c r="E1045" i="1"/>
  <c r="G1045" i="1"/>
  <c r="H1045" i="1"/>
  <c r="I1045" i="1"/>
  <c r="B1046" i="1"/>
  <c r="D1046" i="1"/>
  <c r="E1046" i="1"/>
  <c r="G1046" i="1"/>
  <c r="H1046" i="1"/>
  <c r="I1046" i="1"/>
  <c r="B1047" i="1"/>
  <c r="D1047" i="1"/>
  <c r="E1047" i="1"/>
  <c r="G1047" i="1"/>
  <c r="H1047" i="1"/>
  <c r="I1047" i="1"/>
  <c r="B1048" i="1"/>
  <c r="D1048" i="1"/>
  <c r="E1048" i="1"/>
  <c r="G1048" i="1"/>
  <c r="H1048" i="1"/>
  <c r="I1048" i="1"/>
  <c r="B1049" i="1"/>
  <c r="D1049" i="1"/>
  <c r="E1049" i="1"/>
  <c r="G1049" i="1"/>
  <c r="H1049" i="1"/>
  <c r="I1049" i="1"/>
  <c r="B1050" i="1"/>
  <c r="D1050" i="1"/>
  <c r="E1050" i="1"/>
  <c r="G1050" i="1"/>
  <c r="H1050" i="1"/>
  <c r="I1050" i="1"/>
  <c r="B1051" i="1"/>
  <c r="D1051" i="1"/>
  <c r="E1051" i="1"/>
  <c r="G1051" i="1"/>
  <c r="H1051" i="1"/>
  <c r="I1051" i="1"/>
  <c r="B1052" i="1"/>
  <c r="D1052" i="1"/>
  <c r="E1052" i="1"/>
  <c r="G1052" i="1"/>
  <c r="H1052" i="1"/>
  <c r="I1052" i="1"/>
  <c r="B1053" i="1"/>
  <c r="D1053" i="1"/>
  <c r="E1053" i="1"/>
  <c r="G1053" i="1"/>
  <c r="H1053" i="1"/>
  <c r="I1053" i="1"/>
  <c r="B1054" i="1"/>
  <c r="D1054" i="1"/>
  <c r="E1054" i="1"/>
  <c r="G1054" i="1"/>
  <c r="H1054" i="1"/>
  <c r="I1054" i="1"/>
  <c r="B1055" i="1"/>
  <c r="D1055" i="1"/>
  <c r="E1055" i="1"/>
  <c r="G1055" i="1"/>
  <c r="H1055" i="1"/>
  <c r="I1055" i="1"/>
  <c r="B1056" i="1"/>
  <c r="D1056" i="1"/>
  <c r="E1056" i="1"/>
  <c r="G1056" i="1"/>
  <c r="H1056" i="1"/>
  <c r="I1056" i="1"/>
  <c r="B1057" i="1"/>
  <c r="D1057" i="1"/>
  <c r="E1057" i="1"/>
  <c r="G1057" i="1"/>
  <c r="H1057" i="1"/>
  <c r="I1057" i="1"/>
  <c r="B1058" i="1"/>
  <c r="D1058" i="1"/>
  <c r="E1058" i="1"/>
  <c r="G1058" i="1"/>
  <c r="H1058" i="1"/>
  <c r="I1058" i="1"/>
  <c r="B1059" i="1"/>
  <c r="D1059" i="1"/>
  <c r="E1059" i="1"/>
  <c r="G1059" i="1"/>
  <c r="H1059" i="1"/>
  <c r="I1059" i="1"/>
  <c r="B1060" i="1"/>
  <c r="D1060" i="1"/>
  <c r="E1060" i="1"/>
  <c r="G1060" i="1"/>
  <c r="H1060" i="1"/>
  <c r="I1060" i="1"/>
  <c r="B1061" i="1"/>
  <c r="D1061" i="1"/>
  <c r="E1061" i="1"/>
  <c r="G1061" i="1"/>
  <c r="H1061" i="1"/>
  <c r="I1061" i="1"/>
  <c r="B1062" i="1"/>
  <c r="D1062" i="1"/>
  <c r="E1062" i="1"/>
  <c r="G1062" i="1"/>
  <c r="H1062" i="1"/>
  <c r="I1062" i="1"/>
  <c r="B1063" i="1"/>
  <c r="D1063" i="1"/>
  <c r="E1063" i="1"/>
  <c r="G1063" i="1"/>
  <c r="H1063" i="1"/>
  <c r="I1063" i="1"/>
  <c r="B1064" i="1"/>
  <c r="D1064" i="1"/>
  <c r="E1064" i="1"/>
  <c r="G1064" i="1"/>
  <c r="H1064" i="1"/>
  <c r="I1064" i="1"/>
  <c r="B1065" i="1"/>
  <c r="D1065" i="1"/>
  <c r="E1065" i="1"/>
  <c r="G1065" i="1"/>
  <c r="H1065" i="1"/>
  <c r="I1065" i="1"/>
  <c r="B1066" i="1"/>
  <c r="D1066" i="1"/>
  <c r="E1066" i="1"/>
  <c r="G1066" i="1"/>
  <c r="H1066" i="1"/>
  <c r="I1066" i="1"/>
  <c r="B1067" i="1"/>
  <c r="D1067" i="1"/>
  <c r="E1067" i="1"/>
  <c r="G1067" i="1"/>
  <c r="H1067" i="1"/>
  <c r="I1067" i="1"/>
  <c r="B1068" i="1"/>
  <c r="D1068" i="1"/>
  <c r="E1068" i="1"/>
  <c r="G1068" i="1"/>
  <c r="H1068" i="1"/>
  <c r="I1068" i="1"/>
  <c r="B1069" i="1"/>
  <c r="D1069" i="1"/>
  <c r="E1069" i="1"/>
  <c r="G1069" i="1"/>
  <c r="H1069" i="1"/>
  <c r="I1069" i="1"/>
  <c r="B1070" i="1"/>
  <c r="D1070" i="1"/>
  <c r="E1070" i="1"/>
  <c r="G1070" i="1"/>
  <c r="H1070" i="1"/>
  <c r="I1070" i="1"/>
  <c r="B1071" i="1"/>
  <c r="D1071" i="1"/>
  <c r="E1071" i="1"/>
  <c r="G1071" i="1"/>
  <c r="H1071" i="1"/>
  <c r="I1071" i="1"/>
  <c r="B1072" i="1"/>
  <c r="D1072" i="1"/>
  <c r="E1072" i="1"/>
  <c r="G1072" i="1"/>
  <c r="H1072" i="1"/>
  <c r="I1072" i="1"/>
  <c r="B1073" i="1"/>
  <c r="D1073" i="1"/>
  <c r="E1073" i="1"/>
  <c r="G1073" i="1"/>
  <c r="H1073" i="1"/>
  <c r="I1073" i="1"/>
  <c r="B1074" i="1"/>
  <c r="D1074" i="1"/>
  <c r="E1074" i="1"/>
  <c r="G1074" i="1"/>
  <c r="H1074" i="1"/>
  <c r="I1074" i="1"/>
  <c r="B1075" i="1"/>
  <c r="D1075" i="1"/>
  <c r="E1075" i="1"/>
  <c r="G1075" i="1"/>
  <c r="H1075" i="1"/>
  <c r="I1075" i="1"/>
  <c r="B1076" i="1"/>
  <c r="D1076" i="1"/>
  <c r="E1076" i="1"/>
  <c r="G1076" i="1"/>
  <c r="H1076" i="1"/>
  <c r="I1076" i="1"/>
  <c r="B1077" i="1"/>
  <c r="D1077" i="1"/>
  <c r="E1077" i="1"/>
  <c r="G1077" i="1"/>
  <c r="H1077" i="1"/>
  <c r="I1077" i="1"/>
  <c r="B1078" i="1"/>
  <c r="D1078" i="1"/>
  <c r="E1078" i="1"/>
  <c r="G1078" i="1"/>
  <c r="H1078" i="1"/>
  <c r="I1078" i="1"/>
  <c r="B1079" i="1"/>
  <c r="D1079" i="1"/>
  <c r="E1079" i="1"/>
  <c r="G1079" i="1"/>
  <c r="H1079" i="1"/>
  <c r="I1079" i="1"/>
  <c r="B1080" i="1"/>
  <c r="D1080" i="1"/>
  <c r="E1080" i="1"/>
  <c r="G1080" i="1"/>
  <c r="H1080" i="1"/>
  <c r="I1080" i="1"/>
  <c r="B1081" i="1"/>
  <c r="D1081" i="1"/>
  <c r="E1081" i="1"/>
  <c r="G1081" i="1"/>
  <c r="H1081" i="1"/>
  <c r="I1081" i="1"/>
  <c r="B1082" i="1"/>
  <c r="D1082" i="1"/>
  <c r="E1082" i="1"/>
  <c r="G1082" i="1"/>
  <c r="H1082" i="1"/>
  <c r="I1082" i="1"/>
  <c r="B1083" i="1"/>
  <c r="D1083" i="1"/>
  <c r="E1083" i="1"/>
  <c r="G1083" i="1"/>
  <c r="H1083" i="1"/>
  <c r="I1083" i="1"/>
  <c r="B1084" i="1"/>
  <c r="D1084" i="1"/>
  <c r="E1084" i="1"/>
  <c r="G1084" i="1"/>
  <c r="H1084" i="1"/>
  <c r="I1084" i="1"/>
  <c r="B1085" i="1"/>
  <c r="D1085" i="1"/>
  <c r="E1085" i="1"/>
  <c r="G1085" i="1"/>
  <c r="H1085" i="1"/>
  <c r="I1085" i="1"/>
  <c r="B1086" i="1"/>
  <c r="D1086" i="1"/>
  <c r="E1086" i="1"/>
  <c r="G1086" i="1"/>
  <c r="H1086" i="1"/>
  <c r="I1086" i="1"/>
  <c r="B1087" i="1"/>
  <c r="D1087" i="1"/>
  <c r="E1087" i="1"/>
  <c r="G1087" i="1"/>
  <c r="H1087" i="1"/>
  <c r="I1087" i="1"/>
  <c r="B1088" i="1"/>
  <c r="D1088" i="1"/>
  <c r="E1088" i="1"/>
  <c r="G1088" i="1"/>
  <c r="H1088" i="1"/>
  <c r="I1088" i="1"/>
  <c r="B1089" i="1"/>
  <c r="D1089" i="1"/>
  <c r="E1089" i="1"/>
  <c r="G1089" i="1"/>
  <c r="H1089" i="1"/>
  <c r="I1089" i="1"/>
  <c r="B1090" i="1"/>
  <c r="D1090" i="1"/>
  <c r="E1090" i="1"/>
  <c r="G1090" i="1"/>
  <c r="H1090" i="1"/>
  <c r="I1090" i="1"/>
  <c r="B1091" i="1"/>
  <c r="D1091" i="1"/>
  <c r="E1091" i="1"/>
  <c r="G1091" i="1"/>
  <c r="H1091" i="1"/>
  <c r="I1091" i="1"/>
  <c r="B1092" i="1"/>
  <c r="D1092" i="1"/>
  <c r="E1092" i="1"/>
  <c r="G1092" i="1"/>
  <c r="H1092" i="1"/>
  <c r="I1092" i="1"/>
  <c r="B1093" i="1"/>
  <c r="D1093" i="1"/>
  <c r="E1093" i="1"/>
  <c r="G1093" i="1"/>
  <c r="H1093" i="1"/>
  <c r="I1093" i="1"/>
  <c r="B1094" i="1"/>
  <c r="D1094" i="1"/>
  <c r="E1094" i="1"/>
  <c r="G1094" i="1"/>
  <c r="H1094" i="1"/>
  <c r="I1094" i="1"/>
  <c r="B1095" i="1"/>
  <c r="D1095" i="1"/>
  <c r="E1095" i="1"/>
  <c r="G1095" i="1"/>
  <c r="H1095" i="1"/>
  <c r="I1095" i="1"/>
  <c r="B1096" i="1"/>
  <c r="D1096" i="1"/>
  <c r="E1096" i="1"/>
  <c r="G1096" i="1"/>
  <c r="H1096" i="1"/>
  <c r="I1096" i="1"/>
  <c r="B1097" i="1"/>
  <c r="D1097" i="1"/>
  <c r="E1097" i="1"/>
  <c r="G1097" i="1"/>
  <c r="H1097" i="1"/>
  <c r="I1097" i="1"/>
  <c r="B1098" i="1"/>
  <c r="D1098" i="1"/>
  <c r="E1098" i="1"/>
  <c r="G1098" i="1"/>
  <c r="H1098" i="1"/>
  <c r="I1098" i="1"/>
  <c r="B1099" i="1"/>
  <c r="D1099" i="1"/>
  <c r="E1099" i="1"/>
  <c r="G1099" i="1"/>
  <c r="H1099" i="1"/>
  <c r="I1099" i="1"/>
  <c r="B1100" i="1"/>
  <c r="D1100" i="1"/>
  <c r="E1100" i="1"/>
  <c r="G1100" i="1"/>
  <c r="H1100" i="1"/>
  <c r="I1100" i="1"/>
  <c r="B1101" i="1"/>
  <c r="D1101" i="1"/>
  <c r="E1101" i="1"/>
  <c r="G1101" i="1"/>
  <c r="H1101" i="1"/>
  <c r="I1101" i="1"/>
  <c r="B1102" i="1"/>
  <c r="D1102" i="1"/>
  <c r="E1102" i="1"/>
  <c r="G1102" i="1"/>
  <c r="H1102" i="1"/>
  <c r="I1102" i="1"/>
  <c r="B1103" i="1"/>
  <c r="D1103" i="1"/>
  <c r="E1103" i="1"/>
  <c r="G1103" i="1"/>
  <c r="H1103" i="1"/>
  <c r="I1103" i="1"/>
  <c r="B1104" i="1"/>
  <c r="D1104" i="1"/>
  <c r="E1104" i="1"/>
  <c r="G1104" i="1"/>
  <c r="H1104" i="1"/>
  <c r="I1104" i="1"/>
  <c r="B1105" i="1"/>
  <c r="D1105" i="1"/>
  <c r="E1105" i="1"/>
  <c r="G1105" i="1"/>
  <c r="H1105" i="1"/>
  <c r="I1105" i="1"/>
  <c r="B1106" i="1"/>
  <c r="D1106" i="1"/>
  <c r="E1106" i="1"/>
  <c r="G1106" i="1"/>
  <c r="H1106" i="1"/>
  <c r="I1106" i="1"/>
  <c r="B1107" i="1"/>
  <c r="D1107" i="1"/>
  <c r="E1107" i="1"/>
  <c r="G1107" i="1"/>
  <c r="H1107" i="1"/>
  <c r="I1107" i="1"/>
  <c r="B1108" i="1"/>
  <c r="D1108" i="1"/>
  <c r="E1108" i="1"/>
  <c r="G1108" i="1"/>
  <c r="H1108" i="1"/>
  <c r="I1108" i="1"/>
  <c r="B1109" i="1"/>
  <c r="D1109" i="1"/>
  <c r="E1109" i="1"/>
  <c r="G1109" i="1"/>
  <c r="H1109" i="1"/>
  <c r="I1109" i="1"/>
  <c r="B1110" i="1"/>
  <c r="D1110" i="1"/>
  <c r="E1110" i="1"/>
  <c r="G1110" i="1"/>
  <c r="H1110" i="1"/>
  <c r="I1110" i="1"/>
  <c r="B1111" i="1"/>
  <c r="D1111" i="1"/>
  <c r="E1111" i="1"/>
  <c r="G1111" i="1"/>
  <c r="H1111" i="1"/>
  <c r="I1111" i="1"/>
  <c r="B1112" i="1"/>
  <c r="D1112" i="1"/>
  <c r="E1112" i="1"/>
  <c r="G1112" i="1"/>
  <c r="H1112" i="1"/>
  <c r="I1112" i="1"/>
  <c r="B1113" i="1"/>
  <c r="D1113" i="1"/>
  <c r="E1113" i="1"/>
  <c r="G1113" i="1"/>
  <c r="H1113" i="1"/>
  <c r="I1113" i="1"/>
  <c r="B1114" i="1"/>
  <c r="D1114" i="1"/>
  <c r="E1114" i="1"/>
  <c r="G1114" i="1"/>
  <c r="H1114" i="1"/>
  <c r="I1114" i="1"/>
  <c r="B1115" i="1"/>
  <c r="D1115" i="1"/>
  <c r="E1115" i="1"/>
  <c r="G1115" i="1"/>
  <c r="H1115" i="1"/>
  <c r="I1115" i="1"/>
  <c r="B1116" i="1"/>
  <c r="D1116" i="1"/>
  <c r="E1116" i="1"/>
  <c r="G1116" i="1"/>
  <c r="H1116" i="1"/>
  <c r="I1116" i="1"/>
  <c r="B1117" i="1"/>
  <c r="D1117" i="1"/>
  <c r="E1117" i="1"/>
  <c r="G1117" i="1"/>
  <c r="H1117" i="1"/>
  <c r="I1117" i="1"/>
  <c r="B1118" i="1"/>
  <c r="D1118" i="1"/>
  <c r="E1118" i="1"/>
  <c r="G1118" i="1"/>
  <c r="H1118" i="1"/>
  <c r="I1118" i="1"/>
  <c r="B1119" i="1"/>
  <c r="D1119" i="1"/>
  <c r="E1119" i="1"/>
  <c r="G1119" i="1"/>
  <c r="H1119" i="1"/>
  <c r="I1119" i="1"/>
  <c r="B1120" i="1"/>
  <c r="D1120" i="1"/>
  <c r="E1120" i="1"/>
  <c r="G1120" i="1"/>
  <c r="H1120" i="1"/>
  <c r="I1120" i="1"/>
  <c r="B1121" i="1"/>
  <c r="D1121" i="1"/>
  <c r="E1121" i="1"/>
  <c r="G1121" i="1"/>
  <c r="H1121" i="1"/>
  <c r="I1121" i="1"/>
  <c r="B1122" i="1"/>
  <c r="D1122" i="1"/>
  <c r="E1122" i="1"/>
  <c r="G1122" i="1"/>
  <c r="H1122" i="1"/>
  <c r="I1122" i="1"/>
  <c r="B1123" i="1"/>
  <c r="D1123" i="1"/>
  <c r="E1123" i="1"/>
  <c r="G1123" i="1"/>
  <c r="H1123" i="1"/>
  <c r="I1123" i="1"/>
  <c r="B1124" i="1"/>
  <c r="D1124" i="1"/>
  <c r="E1124" i="1"/>
  <c r="G1124" i="1"/>
  <c r="H1124" i="1"/>
  <c r="I1124" i="1"/>
  <c r="B1125" i="1"/>
  <c r="D1125" i="1"/>
  <c r="E1125" i="1"/>
  <c r="G1125" i="1"/>
  <c r="H1125" i="1"/>
  <c r="I1125" i="1"/>
  <c r="B1126" i="1"/>
  <c r="D1126" i="1"/>
  <c r="E1126" i="1"/>
  <c r="G1126" i="1"/>
  <c r="H1126" i="1"/>
  <c r="I1126" i="1"/>
  <c r="B1127" i="1"/>
  <c r="D1127" i="1"/>
  <c r="E1127" i="1"/>
  <c r="G1127" i="1"/>
  <c r="H1127" i="1"/>
  <c r="I1127" i="1"/>
  <c r="B1128" i="1"/>
  <c r="D1128" i="1"/>
  <c r="E1128" i="1"/>
  <c r="G1128" i="1"/>
  <c r="H1128" i="1"/>
  <c r="I1128" i="1"/>
  <c r="B1129" i="1"/>
  <c r="D1129" i="1"/>
  <c r="E1129" i="1"/>
  <c r="G1129" i="1"/>
  <c r="H1129" i="1"/>
  <c r="I1129" i="1"/>
  <c r="B1130" i="1"/>
  <c r="D1130" i="1"/>
  <c r="E1130" i="1"/>
  <c r="G1130" i="1"/>
  <c r="H1130" i="1"/>
  <c r="I1130" i="1"/>
  <c r="B1131" i="1"/>
  <c r="D1131" i="1"/>
  <c r="E1131" i="1"/>
  <c r="G1131" i="1"/>
  <c r="H1131" i="1"/>
  <c r="I1131" i="1"/>
  <c r="B1132" i="1"/>
  <c r="D1132" i="1"/>
  <c r="E1132" i="1"/>
  <c r="G1132" i="1"/>
  <c r="H1132" i="1"/>
  <c r="I1132" i="1"/>
  <c r="B1133" i="1"/>
  <c r="D1133" i="1"/>
  <c r="E1133" i="1"/>
  <c r="G1133" i="1"/>
  <c r="H1133" i="1"/>
  <c r="I1133" i="1"/>
  <c r="B1134" i="1"/>
  <c r="D1134" i="1"/>
  <c r="E1134" i="1"/>
  <c r="G1134" i="1"/>
  <c r="H1134" i="1"/>
  <c r="I1134" i="1"/>
  <c r="B1135" i="1"/>
  <c r="D1135" i="1"/>
  <c r="E1135" i="1"/>
  <c r="G1135" i="1"/>
  <c r="H1135" i="1"/>
  <c r="I1135" i="1"/>
  <c r="B1136" i="1"/>
  <c r="D1136" i="1"/>
  <c r="E1136" i="1"/>
  <c r="G1136" i="1"/>
  <c r="H1136" i="1"/>
  <c r="I1136" i="1"/>
  <c r="B1137" i="1"/>
  <c r="D1137" i="1"/>
  <c r="E1137" i="1"/>
  <c r="G1137" i="1"/>
  <c r="H1137" i="1"/>
  <c r="I1137" i="1"/>
  <c r="B1138" i="1"/>
  <c r="D1138" i="1"/>
  <c r="E1138" i="1"/>
  <c r="G1138" i="1"/>
  <c r="H1138" i="1"/>
  <c r="I1138" i="1"/>
  <c r="B1139" i="1"/>
  <c r="D1139" i="1"/>
  <c r="E1139" i="1"/>
  <c r="G1139" i="1"/>
  <c r="H1139" i="1"/>
  <c r="I1139" i="1"/>
  <c r="B1140" i="1"/>
  <c r="D1140" i="1"/>
  <c r="E1140" i="1"/>
  <c r="G1140" i="1"/>
  <c r="H1140" i="1"/>
  <c r="I1140" i="1"/>
  <c r="B1141" i="1"/>
  <c r="D1141" i="1"/>
  <c r="E1141" i="1"/>
  <c r="G1141" i="1"/>
  <c r="H1141" i="1"/>
  <c r="I1141" i="1"/>
  <c r="B1142" i="1"/>
  <c r="D1142" i="1"/>
  <c r="E1142" i="1"/>
  <c r="G1142" i="1"/>
  <c r="H1142" i="1"/>
  <c r="I1142" i="1"/>
  <c r="B1143" i="1"/>
  <c r="D1143" i="1"/>
  <c r="E1143" i="1"/>
  <c r="G1143" i="1"/>
  <c r="H1143" i="1"/>
  <c r="I1143" i="1"/>
  <c r="B1144" i="1"/>
  <c r="D1144" i="1"/>
  <c r="E1144" i="1"/>
  <c r="G1144" i="1"/>
  <c r="H1144" i="1"/>
  <c r="I1144" i="1"/>
  <c r="B1145" i="1"/>
  <c r="D1145" i="1"/>
  <c r="E1145" i="1"/>
  <c r="G1145" i="1"/>
  <c r="H1145" i="1"/>
  <c r="I1145" i="1"/>
  <c r="B1146" i="1"/>
  <c r="D1146" i="1"/>
  <c r="E1146" i="1"/>
  <c r="G1146" i="1"/>
  <c r="H1146" i="1"/>
  <c r="I1146" i="1"/>
  <c r="B1147" i="1"/>
  <c r="D1147" i="1"/>
  <c r="E1147" i="1"/>
  <c r="G1147" i="1"/>
  <c r="H1147" i="1"/>
  <c r="I1147" i="1"/>
  <c r="B1148" i="1"/>
  <c r="D1148" i="1"/>
  <c r="E1148" i="1"/>
  <c r="G1148" i="1"/>
  <c r="H1148" i="1"/>
  <c r="I1148" i="1"/>
  <c r="B1149" i="1"/>
  <c r="D1149" i="1"/>
  <c r="E1149" i="1"/>
  <c r="G1149" i="1"/>
  <c r="H1149" i="1"/>
  <c r="I1149" i="1"/>
  <c r="B1150" i="1"/>
  <c r="D1150" i="1"/>
  <c r="E1150" i="1"/>
  <c r="G1150" i="1"/>
  <c r="H1150" i="1"/>
  <c r="I1150" i="1"/>
  <c r="B1151" i="1"/>
  <c r="D1151" i="1"/>
  <c r="E1151" i="1"/>
  <c r="G1151" i="1"/>
  <c r="H1151" i="1"/>
  <c r="I1151" i="1"/>
  <c r="B1152" i="1"/>
  <c r="D1152" i="1"/>
  <c r="E1152" i="1"/>
  <c r="G1152" i="1"/>
  <c r="H1152" i="1"/>
  <c r="I1152" i="1"/>
  <c r="B1153" i="1"/>
  <c r="D1153" i="1"/>
  <c r="E1153" i="1"/>
  <c r="G1153" i="1"/>
  <c r="H1153" i="1"/>
  <c r="I1153" i="1"/>
  <c r="B1154" i="1"/>
  <c r="D1154" i="1"/>
  <c r="E1154" i="1"/>
  <c r="G1154" i="1"/>
  <c r="H1154" i="1"/>
  <c r="I1154" i="1"/>
  <c r="B1155" i="1"/>
  <c r="D1155" i="1"/>
  <c r="E1155" i="1"/>
  <c r="G1155" i="1"/>
  <c r="H1155" i="1"/>
  <c r="I1155" i="1"/>
  <c r="B1156" i="1"/>
  <c r="D1156" i="1"/>
  <c r="E1156" i="1"/>
  <c r="G1156" i="1"/>
  <c r="H1156" i="1"/>
  <c r="I1156" i="1"/>
  <c r="B1157" i="1"/>
  <c r="D1157" i="1"/>
  <c r="E1157" i="1"/>
  <c r="G1157" i="1"/>
  <c r="H1157" i="1"/>
  <c r="I1157" i="1"/>
  <c r="B1158" i="1"/>
  <c r="D1158" i="1"/>
  <c r="E1158" i="1"/>
  <c r="G1158" i="1"/>
  <c r="H1158" i="1"/>
  <c r="I1158" i="1"/>
  <c r="B1159" i="1"/>
  <c r="D1159" i="1"/>
  <c r="E1159" i="1"/>
  <c r="G1159" i="1"/>
  <c r="H1159" i="1"/>
  <c r="I1159" i="1"/>
  <c r="B1160" i="1"/>
  <c r="D1160" i="1"/>
  <c r="E1160" i="1"/>
  <c r="G1160" i="1"/>
  <c r="H1160" i="1"/>
  <c r="I1160" i="1"/>
  <c r="B1161" i="1"/>
  <c r="D1161" i="1"/>
  <c r="E1161" i="1"/>
  <c r="G1161" i="1"/>
  <c r="H1161" i="1"/>
  <c r="I1161" i="1"/>
  <c r="B1162" i="1"/>
  <c r="D1162" i="1"/>
  <c r="E1162" i="1"/>
  <c r="G1162" i="1"/>
  <c r="H1162" i="1"/>
  <c r="I1162" i="1"/>
  <c r="B1163" i="1"/>
  <c r="D1163" i="1"/>
  <c r="E1163" i="1"/>
  <c r="G1163" i="1"/>
  <c r="H1163" i="1"/>
  <c r="I1163" i="1"/>
  <c r="B1164" i="1"/>
  <c r="D1164" i="1"/>
  <c r="E1164" i="1"/>
  <c r="G1164" i="1"/>
  <c r="H1164" i="1"/>
  <c r="I1164" i="1"/>
  <c r="B1165" i="1"/>
  <c r="D1165" i="1"/>
  <c r="E1165" i="1"/>
  <c r="G1165" i="1"/>
  <c r="H1165" i="1"/>
  <c r="I1165" i="1"/>
  <c r="B1166" i="1"/>
  <c r="D1166" i="1"/>
  <c r="E1166" i="1"/>
  <c r="G1166" i="1"/>
  <c r="H1166" i="1"/>
  <c r="I1166" i="1"/>
  <c r="B1167" i="1"/>
  <c r="D1167" i="1"/>
  <c r="E1167" i="1"/>
  <c r="G1167" i="1"/>
  <c r="H1167" i="1"/>
  <c r="I1167" i="1"/>
  <c r="B1168" i="1"/>
  <c r="D1168" i="1"/>
  <c r="E1168" i="1"/>
  <c r="G1168" i="1"/>
  <c r="H1168" i="1"/>
  <c r="I1168" i="1"/>
  <c r="B1169" i="1"/>
  <c r="D1169" i="1"/>
  <c r="E1169" i="1"/>
  <c r="G1169" i="1"/>
  <c r="H1169" i="1"/>
  <c r="I1169" i="1"/>
  <c r="B1170" i="1"/>
  <c r="D1170" i="1"/>
  <c r="E1170" i="1"/>
  <c r="G1170" i="1"/>
  <c r="H1170" i="1"/>
  <c r="I1170" i="1"/>
  <c r="B1171" i="1"/>
  <c r="D1171" i="1"/>
  <c r="E1171" i="1"/>
  <c r="G1171" i="1"/>
  <c r="H1171" i="1"/>
  <c r="I1171" i="1"/>
  <c r="B1172" i="1"/>
  <c r="D1172" i="1"/>
  <c r="E1172" i="1"/>
  <c r="G1172" i="1"/>
  <c r="H1172" i="1"/>
  <c r="I1172" i="1"/>
  <c r="B1173" i="1"/>
  <c r="D1173" i="1"/>
  <c r="E1173" i="1"/>
  <c r="G1173" i="1"/>
  <c r="H1173" i="1"/>
  <c r="I1173" i="1"/>
  <c r="B1174" i="1"/>
  <c r="D1174" i="1"/>
  <c r="E1174" i="1"/>
  <c r="G1174" i="1"/>
  <c r="H1174" i="1"/>
  <c r="I1174" i="1"/>
  <c r="B1175" i="1"/>
  <c r="D1175" i="1"/>
  <c r="E1175" i="1"/>
  <c r="G1175" i="1"/>
  <c r="H1175" i="1"/>
  <c r="I1175" i="1"/>
  <c r="B1176" i="1"/>
  <c r="D1176" i="1"/>
  <c r="E1176" i="1"/>
  <c r="G1176" i="1"/>
  <c r="H1176" i="1"/>
  <c r="I1176" i="1"/>
  <c r="B1177" i="1"/>
  <c r="D1177" i="1"/>
  <c r="E1177" i="1"/>
  <c r="G1177" i="1"/>
  <c r="H1177" i="1"/>
  <c r="I1177" i="1"/>
  <c r="B1178" i="1"/>
  <c r="D1178" i="1"/>
  <c r="E1178" i="1"/>
  <c r="G1178" i="1"/>
  <c r="H1178" i="1"/>
  <c r="I1178" i="1"/>
  <c r="B1179" i="1"/>
  <c r="D1179" i="1"/>
  <c r="E1179" i="1"/>
  <c r="G1179" i="1"/>
  <c r="H1179" i="1"/>
  <c r="I1179" i="1"/>
  <c r="B1180" i="1"/>
  <c r="D1180" i="1"/>
  <c r="E1180" i="1"/>
  <c r="G1180" i="1"/>
  <c r="H1180" i="1"/>
  <c r="I1180" i="1"/>
  <c r="B1181" i="1"/>
  <c r="D1181" i="1"/>
  <c r="E1181" i="1"/>
  <c r="G1181" i="1"/>
  <c r="H1181" i="1"/>
  <c r="I1181" i="1"/>
  <c r="B1182" i="1"/>
  <c r="D1182" i="1"/>
  <c r="E1182" i="1"/>
  <c r="G1182" i="1"/>
  <c r="H1182" i="1"/>
  <c r="I1182" i="1"/>
  <c r="B1183" i="1"/>
  <c r="D1183" i="1"/>
  <c r="E1183" i="1"/>
  <c r="G1183" i="1"/>
  <c r="H1183" i="1"/>
  <c r="I1183" i="1"/>
  <c r="B1184" i="1"/>
  <c r="D1184" i="1"/>
  <c r="E1184" i="1"/>
  <c r="G1184" i="1"/>
  <c r="H1184" i="1"/>
  <c r="I1184" i="1"/>
  <c r="B1185" i="1"/>
  <c r="D1185" i="1"/>
  <c r="E1185" i="1"/>
  <c r="G1185" i="1"/>
  <c r="H1185" i="1"/>
  <c r="I1185" i="1"/>
  <c r="B1186" i="1"/>
  <c r="D1186" i="1"/>
  <c r="E1186" i="1"/>
  <c r="G1186" i="1"/>
  <c r="H1186" i="1"/>
  <c r="I1186" i="1"/>
  <c r="B1187" i="1"/>
  <c r="D1187" i="1"/>
  <c r="E1187" i="1"/>
  <c r="G1187" i="1"/>
  <c r="H1187" i="1"/>
  <c r="I1187" i="1"/>
  <c r="B1188" i="1"/>
  <c r="D1188" i="1"/>
  <c r="E1188" i="1"/>
  <c r="G1188" i="1"/>
  <c r="H1188" i="1"/>
  <c r="I1188" i="1"/>
  <c r="B1189" i="1"/>
  <c r="D1189" i="1"/>
  <c r="E1189" i="1"/>
  <c r="G1189" i="1"/>
  <c r="H1189" i="1"/>
  <c r="I1189" i="1"/>
  <c r="B1190" i="1"/>
  <c r="D1190" i="1"/>
  <c r="E1190" i="1"/>
  <c r="G1190" i="1"/>
  <c r="H1190" i="1"/>
  <c r="I1190" i="1"/>
  <c r="B1191" i="1"/>
  <c r="D1191" i="1"/>
  <c r="E1191" i="1"/>
  <c r="G1191" i="1"/>
  <c r="H1191" i="1"/>
  <c r="I1191" i="1"/>
  <c r="B1192" i="1"/>
  <c r="D1192" i="1"/>
  <c r="E1192" i="1"/>
  <c r="G1192" i="1"/>
  <c r="H1192" i="1"/>
  <c r="I1192" i="1"/>
  <c r="B1193" i="1"/>
  <c r="D1193" i="1"/>
  <c r="E1193" i="1"/>
  <c r="G1193" i="1"/>
  <c r="H1193" i="1"/>
  <c r="I1193" i="1"/>
  <c r="B1194" i="1"/>
  <c r="D1194" i="1"/>
  <c r="E1194" i="1"/>
  <c r="G1194" i="1"/>
  <c r="H1194" i="1"/>
  <c r="I1194" i="1"/>
  <c r="B1195" i="1"/>
  <c r="D1195" i="1"/>
  <c r="E1195" i="1"/>
  <c r="G1195" i="1"/>
  <c r="H1195" i="1"/>
  <c r="I1195" i="1"/>
  <c r="B1196" i="1"/>
  <c r="D1196" i="1"/>
  <c r="E1196" i="1"/>
  <c r="G1196" i="1"/>
  <c r="H1196" i="1"/>
  <c r="I1196" i="1"/>
  <c r="B1197" i="1"/>
  <c r="D1197" i="1"/>
  <c r="E1197" i="1"/>
  <c r="G1197" i="1"/>
  <c r="H1197" i="1"/>
  <c r="I1197" i="1"/>
  <c r="B1198" i="1"/>
  <c r="D1198" i="1"/>
  <c r="E1198" i="1"/>
  <c r="G1198" i="1"/>
  <c r="H1198" i="1"/>
  <c r="I1198" i="1"/>
  <c r="B1199" i="1"/>
  <c r="D1199" i="1"/>
  <c r="E1199" i="1"/>
  <c r="G1199" i="1"/>
  <c r="H1199" i="1"/>
  <c r="I1199" i="1"/>
  <c r="B1200" i="1"/>
  <c r="D1200" i="1"/>
  <c r="E1200" i="1"/>
  <c r="G1200" i="1"/>
  <c r="H1200" i="1"/>
  <c r="I1200" i="1"/>
  <c r="B1201" i="1"/>
  <c r="D1201" i="1"/>
  <c r="E1201" i="1"/>
  <c r="G1201" i="1"/>
  <c r="H1201" i="1"/>
  <c r="I1201" i="1"/>
  <c r="B1202" i="1"/>
  <c r="D1202" i="1"/>
  <c r="E1202" i="1"/>
  <c r="G1202" i="1"/>
  <c r="H1202" i="1"/>
  <c r="I1202" i="1"/>
  <c r="B1203" i="1"/>
  <c r="D1203" i="1"/>
  <c r="E1203" i="1"/>
  <c r="G1203" i="1"/>
  <c r="H1203" i="1"/>
  <c r="I1203" i="1"/>
  <c r="B1204" i="1"/>
  <c r="D1204" i="1"/>
  <c r="E1204" i="1"/>
  <c r="G1204" i="1"/>
  <c r="H1204" i="1"/>
  <c r="I1204" i="1"/>
  <c r="B1205" i="1"/>
  <c r="D1205" i="1"/>
  <c r="E1205" i="1"/>
  <c r="G1205" i="1"/>
  <c r="H1205" i="1"/>
  <c r="I1205" i="1"/>
  <c r="B1206" i="1"/>
  <c r="D1206" i="1"/>
  <c r="E1206" i="1"/>
  <c r="G1206" i="1"/>
  <c r="H1206" i="1"/>
  <c r="I1206" i="1"/>
  <c r="B1207" i="1"/>
  <c r="D1207" i="1"/>
  <c r="E1207" i="1"/>
  <c r="G1207" i="1"/>
  <c r="H1207" i="1"/>
  <c r="I1207" i="1"/>
  <c r="B1208" i="1"/>
  <c r="D1208" i="1"/>
  <c r="E1208" i="1"/>
  <c r="G1208" i="1"/>
  <c r="H1208" i="1"/>
  <c r="I1208" i="1"/>
  <c r="B1209" i="1"/>
  <c r="D1209" i="1"/>
  <c r="E1209" i="1"/>
  <c r="G1209" i="1"/>
  <c r="H1209" i="1"/>
  <c r="I1209" i="1"/>
  <c r="B1210" i="1"/>
  <c r="D1210" i="1"/>
  <c r="E1210" i="1"/>
  <c r="G1210" i="1"/>
  <c r="H1210" i="1"/>
  <c r="I1210" i="1"/>
  <c r="B1211" i="1"/>
  <c r="D1211" i="1"/>
  <c r="E1211" i="1"/>
  <c r="G1211" i="1"/>
  <c r="H1211" i="1"/>
  <c r="I1211" i="1"/>
  <c r="B1212" i="1"/>
  <c r="D1212" i="1"/>
  <c r="E1212" i="1"/>
  <c r="G1212" i="1"/>
  <c r="H1212" i="1"/>
  <c r="I1212" i="1"/>
  <c r="B1213" i="1"/>
  <c r="D1213" i="1"/>
  <c r="E1213" i="1"/>
  <c r="G1213" i="1"/>
  <c r="H1213" i="1"/>
  <c r="I1213" i="1"/>
  <c r="B1214" i="1"/>
  <c r="D1214" i="1"/>
  <c r="E1214" i="1"/>
  <c r="G1214" i="1"/>
  <c r="H1214" i="1"/>
  <c r="I1214" i="1"/>
  <c r="B1215" i="1"/>
  <c r="D1215" i="1"/>
  <c r="E1215" i="1"/>
  <c r="G1215" i="1"/>
  <c r="H1215" i="1"/>
  <c r="I1215" i="1"/>
  <c r="B1216" i="1"/>
  <c r="D1216" i="1"/>
  <c r="E1216" i="1"/>
  <c r="G1216" i="1"/>
  <c r="H1216" i="1"/>
  <c r="I1216" i="1"/>
  <c r="B1217" i="1"/>
  <c r="D1217" i="1"/>
  <c r="E1217" i="1"/>
  <c r="G1217" i="1"/>
  <c r="H1217" i="1"/>
  <c r="I1217" i="1"/>
  <c r="B1218" i="1"/>
  <c r="D1218" i="1"/>
  <c r="E1218" i="1"/>
  <c r="G1218" i="1"/>
  <c r="H1218" i="1"/>
  <c r="I1218" i="1"/>
  <c r="B1219" i="1"/>
  <c r="D1219" i="1"/>
  <c r="E1219" i="1"/>
  <c r="G1219" i="1"/>
  <c r="H1219" i="1"/>
  <c r="I1219" i="1"/>
  <c r="B1220" i="1"/>
  <c r="D1220" i="1"/>
  <c r="E1220" i="1"/>
  <c r="G1220" i="1"/>
  <c r="H1220" i="1"/>
  <c r="I1220" i="1"/>
  <c r="B1221" i="1"/>
  <c r="D1221" i="1"/>
  <c r="E1221" i="1"/>
  <c r="G1221" i="1"/>
  <c r="H1221" i="1"/>
  <c r="I1221" i="1"/>
  <c r="B1222" i="1"/>
  <c r="D1222" i="1"/>
  <c r="E1222" i="1"/>
  <c r="G1222" i="1"/>
  <c r="H1222" i="1"/>
  <c r="I1222" i="1"/>
  <c r="B1223" i="1"/>
  <c r="D1223" i="1"/>
  <c r="E1223" i="1"/>
  <c r="G1223" i="1"/>
  <c r="H1223" i="1"/>
  <c r="I1223" i="1"/>
  <c r="B1224" i="1"/>
  <c r="D1224" i="1"/>
  <c r="E1224" i="1"/>
  <c r="G1224" i="1"/>
  <c r="H1224" i="1"/>
  <c r="I1224" i="1"/>
  <c r="B1225" i="1"/>
  <c r="D1225" i="1"/>
  <c r="E1225" i="1"/>
  <c r="G1225" i="1"/>
  <c r="H1225" i="1"/>
  <c r="I1225" i="1"/>
  <c r="B1226" i="1"/>
  <c r="D1226" i="1"/>
  <c r="E1226" i="1"/>
  <c r="G1226" i="1"/>
  <c r="H1226" i="1"/>
  <c r="I1226" i="1"/>
  <c r="B1227" i="1"/>
  <c r="D1227" i="1"/>
  <c r="E1227" i="1"/>
  <c r="G1227" i="1"/>
  <c r="H1227" i="1"/>
  <c r="I1227" i="1"/>
  <c r="B1228" i="1"/>
  <c r="D1228" i="1"/>
  <c r="E1228" i="1"/>
  <c r="G1228" i="1"/>
  <c r="H1228" i="1"/>
  <c r="I1228" i="1"/>
  <c r="B1229" i="1"/>
  <c r="D1229" i="1"/>
  <c r="E1229" i="1"/>
  <c r="G1229" i="1"/>
  <c r="H1229" i="1"/>
  <c r="I1229" i="1"/>
  <c r="B1230" i="1"/>
  <c r="D1230" i="1"/>
  <c r="E1230" i="1"/>
  <c r="G1230" i="1"/>
  <c r="H1230" i="1"/>
  <c r="I1230" i="1"/>
  <c r="B1231" i="1"/>
  <c r="D1231" i="1"/>
  <c r="E1231" i="1"/>
  <c r="G1231" i="1"/>
  <c r="H1231" i="1"/>
  <c r="I1231" i="1"/>
  <c r="B1232" i="1"/>
  <c r="D1232" i="1"/>
  <c r="E1232" i="1"/>
  <c r="G1232" i="1"/>
  <c r="H1232" i="1"/>
  <c r="I1232" i="1"/>
  <c r="B1233" i="1"/>
  <c r="D1233" i="1"/>
  <c r="E1233" i="1"/>
  <c r="G1233" i="1"/>
  <c r="H1233" i="1"/>
  <c r="I1233" i="1"/>
  <c r="B1234" i="1"/>
  <c r="D1234" i="1"/>
  <c r="E1234" i="1"/>
  <c r="G1234" i="1"/>
  <c r="H1234" i="1"/>
  <c r="I1234" i="1"/>
  <c r="B1235" i="1"/>
  <c r="D1235" i="1"/>
  <c r="E1235" i="1"/>
  <c r="G1235" i="1"/>
  <c r="H1235" i="1"/>
  <c r="I1235" i="1"/>
  <c r="B1236" i="1"/>
  <c r="D1236" i="1"/>
  <c r="E1236" i="1"/>
  <c r="G1236" i="1"/>
  <c r="H1236" i="1"/>
  <c r="I1236" i="1"/>
  <c r="B1237" i="1"/>
  <c r="D1237" i="1"/>
  <c r="E1237" i="1"/>
  <c r="G1237" i="1"/>
  <c r="H1237" i="1"/>
  <c r="I1237" i="1"/>
  <c r="B1238" i="1"/>
  <c r="D1238" i="1"/>
  <c r="E1238" i="1"/>
  <c r="G1238" i="1"/>
  <c r="H1238" i="1"/>
  <c r="I1238" i="1"/>
  <c r="B1239" i="1"/>
  <c r="D1239" i="1"/>
  <c r="E1239" i="1"/>
  <c r="G1239" i="1"/>
  <c r="H1239" i="1"/>
  <c r="I1239" i="1"/>
  <c r="B1240" i="1"/>
  <c r="D1240" i="1"/>
  <c r="E1240" i="1"/>
  <c r="G1240" i="1"/>
  <c r="H1240" i="1"/>
  <c r="I1240" i="1"/>
  <c r="B1241" i="1"/>
  <c r="D1241" i="1"/>
  <c r="E1241" i="1"/>
  <c r="G1241" i="1"/>
  <c r="H1241" i="1"/>
  <c r="I1241" i="1"/>
  <c r="B1242" i="1"/>
  <c r="D1242" i="1"/>
  <c r="E1242" i="1"/>
  <c r="G1242" i="1"/>
  <c r="H1242" i="1"/>
  <c r="I1242" i="1"/>
  <c r="B1243" i="1"/>
  <c r="D1243" i="1"/>
  <c r="E1243" i="1"/>
  <c r="G1243" i="1"/>
  <c r="H1243" i="1"/>
  <c r="I1243" i="1"/>
  <c r="B1244" i="1"/>
  <c r="D1244" i="1"/>
  <c r="E1244" i="1"/>
  <c r="G1244" i="1"/>
  <c r="H1244" i="1"/>
  <c r="I1244" i="1"/>
  <c r="B1245" i="1"/>
  <c r="D1245" i="1"/>
  <c r="E1245" i="1"/>
  <c r="G1245" i="1"/>
  <c r="H1245" i="1"/>
  <c r="I1245" i="1"/>
  <c r="B1246" i="1"/>
  <c r="D1246" i="1"/>
  <c r="E1246" i="1"/>
  <c r="G1246" i="1"/>
  <c r="H1246" i="1"/>
  <c r="I1246" i="1"/>
  <c r="B1247" i="1"/>
  <c r="D1247" i="1"/>
  <c r="E1247" i="1"/>
  <c r="G1247" i="1"/>
  <c r="H1247" i="1"/>
  <c r="I1247" i="1"/>
  <c r="B1248" i="1"/>
  <c r="D1248" i="1"/>
  <c r="E1248" i="1"/>
  <c r="G1248" i="1"/>
  <c r="H1248" i="1"/>
  <c r="I1248" i="1"/>
  <c r="B1249" i="1"/>
  <c r="D1249" i="1"/>
  <c r="E1249" i="1"/>
  <c r="G1249" i="1"/>
  <c r="H1249" i="1"/>
  <c r="I1249" i="1"/>
  <c r="B1250" i="1"/>
  <c r="D1250" i="1"/>
  <c r="E1250" i="1"/>
  <c r="G1250" i="1"/>
  <c r="H1250" i="1"/>
  <c r="I1250" i="1"/>
  <c r="B1251" i="1"/>
  <c r="D1251" i="1"/>
  <c r="E1251" i="1"/>
  <c r="G1251" i="1"/>
  <c r="H1251" i="1"/>
  <c r="I1251" i="1"/>
  <c r="B1252" i="1"/>
  <c r="D1252" i="1"/>
  <c r="E1252" i="1"/>
  <c r="G1252" i="1"/>
  <c r="H1252" i="1"/>
  <c r="I1252" i="1"/>
  <c r="B1253" i="1"/>
  <c r="D1253" i="1"/>
  <c r="E1253" i="1"/>
  <c r="G1253" i="1"/>
  <c r="H1253" i="1"/>
  <c r="I1253" i="1"/>
  <c r="B1254" i="1"/>
  <c r="D1254" i="1"/>
  <c r="E1254" i="1"/>
  <c r="G1254" i="1"/>
  <c r="H1254" i="1"/>
  <c r="I1254" i="1"/>
  <c r="B1255" i="1"/>
  <c r="D1255" i="1"/>
  <c r="E1255" i="1"/>
  <c r="G1255" i="1"/>
  <c r="H1255" i="1"/>
  <c r="I1255" i="1"/>
  <c r="B1256" i="1"/>
  <c r="D1256" i="1"/>
  <c r="E1256" i="1"/>
  <c r="G1256" i="1"/>
  <c r="H1256" i="1"/>
  <c r="I1256" i="1"/>
  <c r="B1257" i="1"/>
  <c r="D1257" i="1"/>
  <c r="E1257" i="1"/>
  <c r="G1257" i="1"/>
  <c r="H1257" i="1"/>
  <c r="I1257" i="1"/>
  <c r="B1258" i="1"/>
  <c r="D1258" i="1"/>
  <c r="E1258" i="1"/>
  <c r="G1258" i="1"/>
  <c r="H1258" i="1"/>
  <c r="I1258" i="1"/>
  <c r="B1259" i="1"/>
  <c r="D1259" i="1"/>
  <c r="E1259" i="1"/>
  <c r="G1259" i="1"/>
  <c r="H1259" i="1"/>
  <c r="I1259" i="1"/>
  <c r="B1260" i="1"/>
  <c r="D1260" i="1"/>
  <c r="E1260" i="1"/>
  <c r="G1260" i="1"/>
  <c r="H1260" i="1"/>
  <c r="I1260" i="1"/>
  <c r="B1261" i="1"/>
  <c r="D1261" i="1"/>
  <c r="E1261" i="1"/>
  <c r="G1261" i="1"/>
  <c r="H1261" i="1"/>
  <c r="I1261" i="1"/>
  <c r="B1262" i="1"/>
  <c r="D1262" i="1"/>
  <c r="E1262" i="1"/>
  <c r="G1262" i="1"/>
  <c r="H1262" i="1"/>
  <c r="I1262" i="1"/>
  <c r="B1263" i="1"/>
  <c r="D1263" i="1"/>
  <c r="E1263" i="1"/>
  <c r="G1263" i="1"/>
  <c r="H1263" i="1"/>
  <c r="I1263" i="1"/>
  <c r="B1264" i="1"/>
  <c r="D1264" i="1"/>
  <c r="E1264" i="1"/>
  <c r="G1264" i="1"/>
  <c r="H1264" i="1"/>
  <c r="I1264" i="1"/>
  <c r="B1265" i="1"/>
  <c r="D1265" i="1"/>
  <c r="E1265" i="1"/>
  <c r="G1265" i="1"/>
  <c r="H1265" i="1"/>
  <c r="I1265" i="1"/>
  <c r="B1266" i="1"/>
  <c r="D1266" i="1"/>
  <c r="E1266" i="1"/>
  <c r="G1266" i="1"/>
  <c r="H1266" i="1"/>
  <c r="I1266" i="1"/>
  <c r="B1267" i="1"/>
  <c r="D1267" i="1"/>
  <c r="E1267" i="1"/>
  <c r="G1267" i="1"/>
  <c r="H1267" i="1"/>
  <c r="I1267" i="1"/>
  <c r="B1268" i="1"/>
  <c r="D1268" i="1"/>
  <c r="E1268" i="1"/>
  <c r="G1268" i="1"/>
  <c r="H1268" i="1"/>
  <c r="I1268" i="1"/>
  <c r="B1269" i="1"/>
  <c r="D1269" i="1"/>
  <c r="E1269" i="1"/>
  <c r="G1269" i="1"/>
  <c r="H1269" i="1"/>
  <c r="I1269" i="1"/>
  <c r="B1270" i="1"/>
  <c r="D1270" i="1"/>
  <c r="E1270" i="1"/>
  <c r="G1270" i="1"/>
  <c r="H1270" i="1"/>
  <c r="I1270" i="1"/>
  <c r="B1271" i="1"/>
  <c r="D1271" i="1"/>
  <c r="E1271" i="1"/>
  <c r="G1271" i="1"/>
  <c r="H1271" i="1"/>
  <c r="I1271" i="1"/>
  <c r="B1272" i="1"/>
  <c r="D1272" i="1"/>
  <c r="E1272" i="1"/>
  <c r="G1272" i="1"/>
  <c r="H1272" i="1"/>
  <c r="I1272" i="1"/>
  <c r="B1273" i="1"/>
  <c r="D1273" i="1"/>
  <c r="E1273" i="1"/>
  <c r="G1273" i="1"/>
  <c r="H1273" i="1"/>
  <c r="I1273" i="1"/>
  <c r="B1274" i="1"/>
  <c r="D1274" i="1"/>
  <c r="E1274" i="1"/>
  <c r="G1274" i="1"/>
  <c r="H1274" i="1"/>
  <c r="I1274" i="1"/>
  <c r="B1275" i="1"/>
  <c r="D1275" i="1"/>
  <c r="E1275" i="1"/>
  <c r="G1275" i="1"/>
  <c r="H1275" i="1"/>
  <c r="I1275" i="1"/>
  <c r="B1276" i="1"/>
  <c r="D1276" i="1"/>
  <c r="E1276" i="1"/>
  <c r="G1276" i="1"/>
  <c r="H1276" i="1"/>
  <c r="I1276" i="1"/>
  <c r="B1277" i="1"/>
  <c r="D1277" i="1"/>
  <c r="E1277" i="1"/>
  <c r="G1277" i="1"/>
  <c r="H1277" i="1"/>
  <c r="I1277" i="1"/>
  <c r="B1278" i="1"/>
  <c r="D1278" i="1"/>
  <c r="E1278" i="1"/>
  <c r="G1278" i="1"/>
  <c r="H1278" i="1"/>
  <c r="I1278" i="1"/>
  <c r="B1279" i="1"/>
  <c r="D1279" i="1"/>
  <c r="E1279" i="1"/>
  <c r="G1279" i="1"/>
  <c r="H1279" i="1"/>
  <c r="I1279" i="1"/>
  <c r="B1280" i="1"/>
  <c r="D1280" i="1"/>
  <c r="E1280" i="1"/>
  <c r="G1280" i="1"/>
  <c r="H1280" i="1"/>
  <c r="I1280" i="1"/>
  <c r="B1281" i="1"/>
  <c r="D1281" i="1"/>
  <c r="E1281" i="1"/>
  <c r="G1281" i="1"/>
  <c r="H1281" i="1"/>
  <c r="I1281" i="1"/>
  <c r="B1282" i="1"/>
  <c r="D1282" i="1"/>
  <c r="E1282" i="1"/>
  <c r="G1282" i="1"/>
  <c r="H1282" i="1"/>
  <c r="I1282" i="1"/>
  <c r="B1283" i="1"/>
  <c r="D1283" i="1"/>
  <c r="E1283" i="1"/>
  <c r="G1283" i="1"/>
  <c r="H1283" i="1"/>
  <c r="I1283" i="1"/>
  <c r="B1284" i="1"/>
  <c r="D1284" i="1"/>
  <c r="E1284" i="1"/>
  <c r="G1284" i="1"/>
  <c r="H1284" i="1"/>
  <c r="I1284" i="1"/>
  <c r="B1285" i="1"/>
  <c r="D1285" i="1"/>
  <c r="E1285" i="1"/>
  <c r="G1285" i="1"/>
  <c r="H1285" i="1"/>
  <c r="I1285" i="1"/>
  <c r="B1286" i="1"/>
  <c r="D1286" i="1"/>
  <c r="E1286" i="1"/>
  <c r="G1286" i="1"/>
  <c r="H1286" i="1"/>
  <c r="I1286" i="1"/>
  <c r="B1287" i="1"/>
  <c r="D1287" i="1"/>
  <c r="E1287" i="1"/>
  <c r="G1287" i="1"/>
  <c r="H1287" i="1"/>
  <c r="I1287" i="1"/>
  <c r="B1288" i="1"/>
  <c r="D1288" i="1"/>
  <c r="E1288" i="1"/>
  <c r="G1288" i="1"/>
  <c r="H1288" i="1"/>
  <c r="I1288" i="1"/>
  <c r="B1289" i="1"/>
  <c r="D1289" i="1"/>
  <c r="E1289" i="1"/>
  <c r="G1289" i="1"/>
  <c r="H1289" i="1"/>
  <c r="I1289" i="1"/>
  <c r="B1290" i="1"/>
  <c r="D1290" i="1"/>
  <c r="E1290" i="1"/>
  <c r="G1290" i="1"/>
  <c r="H1290" i="1"/>
  <c r="I1290" i="1"/>
  <c r="B1291" i="1"/>
  <c r="D1291" i="1"/>
  <c r="E1291" i="1"/>
  <c r="G1291" i="1"/>
  <c r="H1291" i="1"/>
  <c r="I1291" i="1"/>
  <c r="B1292" i="1"/>
  <c r="D1292" i="1"/>
  <c r="E1292" i="1"/>
  <c r="G1292" i="1"/>
  <c r="H1292" i="1"/>
  <c r="I1292" i="1"/>
  <c r="B1293" i="1"/>
  <c r="D1293" i="1"/>
  <c r="E1293" i="1"/>
  <c r="G1293" i="1"/>
  <c r="H1293" i="1"/>
  <c r="I1293" i="1"/>
  <c r="B1294" i="1"/>
  <c r="D1294" i="1"/>
  <c r="E1294" i="1"/>
  <c r="G1294" i="1"/>
  <c r="H1294" i="1"/>
  <c r="I1294" i="1"/>
  <c r="B1295" i="1"/>
  <c r="D1295" i="1"/>
  <c r="E1295" i="1"/>
  <c r="G1295" i="1"/>
  <c r="H1295" i="1"/>
  <c r="I1295" i="1"/>
  <c r="B1296" i="1"/>
  <c r="D1296" i="1"/>
  <c r="E1296" i="1"/>
  <c r="G1296" i="1"/>
  <c r="H1296" i="1"/>
  <c r="I1296" i="1"/>
  <c r="B1297" i="1"/>
  <c r="D1297" i="1"/>
  <c r="E1297" i="1"/>
  <c r="G1297" i="1"/>
  <c r="H1297" i="1"/>
  <c r="I1297" i="1"/>
  <c r="B1298" i="1"/>
  <c r="D1298" i="1"/>
  <c r="E1298" i="1"/>
  <c r="G1298" i="1"/>
  <c r="H1298" i="1"/>
  <c r="I1298" i="1"/>
  <c r="B1299" i="1"/>
  <c r="D1299" i="1"/>
  <c r="E1299" i="1"/>
  <c r="G1299" i="1"/>
  <c r="H1299" i="1"/>
  <c r="I1299" i="1"/>
  <c r="B1300" i="1"/>
  <c r="D1300" i="1"/>
  <c r="E1300" i="1"/>
  <c r="G1300" i="1"/>
  <c r="H1300" i="1"/>
  <c r="I1300" i="1"/>
  <c r="B1301" i="1"/>
  <c r="D1301" i="1"/>
  <c r="E1301" i="1"/>
  <c r="G1301" i="1"/>
  <c r="H1301" i="1"/>
  <c r="I1301" i="1"/>
  <c r="B1302" i="1"/>
  <c r="D1302" i="1"/>
  <c r="E1302" i="1"/>
  <c r="G1302" i="1"/>
  <c r="H1302" i="1"/>
  <c r="I1302" i="1"/>
  <c r="B1303" i="1"/>
  <c r="D1303" i="1"/>
  <c r="E1303" i="1"/>
  <c r="G1303" i="1"/>
  <c r="H1303" i="1"/>
  <c r="I1303" i="1"/>
  <c r="B1304" i="1"/>
  <c r="D1304" i="1"/>
  <c r="E1304" i="1"/>
  <c r="G1304" i="1"/>
  <c r="H1304" i="1"/>
  <c r="I1304" i="1"/>
  <c r="B1305" i="1"/>
  <c r="D1305" i="1"/>
  <c r="E1305" i="1"/>
  <c r="G1305" i="1"/>
  <c r="H1305" i="1"/>
  <c r="I1305" i="1"/>
  <c r="B1306" i="1"/>
  <c r="D1306" i="1"/>
  <c r="E1306" i="1"/>
  <c r="G1306" i="1"/>
  <c r="H1306" i="1"/>
  <c r="I1306" i="1"/>
  <c r="B1307" i="1"/>
  <c r="D1307" i="1"/>
  <c r="E1307" i="1"/>
  <c r="G1307" i="1"/>
  <c r="H1307" i="1"/>
  <c r="I1307" i="1"/>
  <c r="B1308" i="1"/>
  <c r="D1308" i="1"/>
  <c r="E1308" i="1"/>
  <c r="G1308" i="1"/>
  <c r="H1308" i="1"/>
  <c r="I1308" i="1"/>
  <c r="B1309" i="1"/>
  <c r="D1309" i="1"/>
  <c r="E1309" i="1"/>
  <c r="G1309" i="1"/>
  <c r="H1309" i="1"/>
  <c r="I1309" i="1"/>
  <c r="B1310" i="1"/>
  <c r="D1310" i="1"/>
  <c r="E1310" i="1"/>
  <c r="G1310" i="1"/>
  <c r="H1310" i="1"/>
  <c r="I1310" i="1"/>
  <c r="B1311" i="1"/>
  <c r="D1311" i="1"/>
  <c r="E1311" i="1"/>
  <c r="G1311" i="1"/>
  <c r="H1311" i="1"/>
  <c r="I1311" i="1"/>
  <c r="B1312" i="1"/>
  <c r="D1312" i="1"/>
  <c r="E1312" i="1"/>
  <c r="G1312" i="1"/>
  <c r="H1312" i="1"/>
  <c r="I1312" i="1"/>
  <c r="B1313" i="1"/>
  <c r="D1313" i="1"/>
  <c r="E1313" i="1"/>
  <c r="G1313" i="1"/>
  <c r="H1313" i="1"/>
  <c r="I1313" i="1"/>
  <c r="B1314" i="1"/>
  <c r="D1314" i="1"/>
  <c r="E1314" i="1"/>
  <c r="G1314" i="1"/>
  <c r="H1314" i="1"/>
  <c r="I1314" i="1"/>
  <c r="B1315" i="1"/>
  <c r="D1315" i="1"/>
  <c r="E1315" i="1"/>
  <c r="G1315" i="1"/>
  <c r="H1315" i="1"/>
  <c r="I1315" i="1"/>
  <c r="B1316" i="1"/>
  <c r="D1316" i="1"/>
  <c r="E1316" i="1"/>
  <c r="G1316" i="1"/>
  <c r="H1316" i="1"/>
  <c r="I1316" i="1"/>
  <c r="B1317" i="1"/>
  <c r="D1317" i="1"/>
  <c r="E1317" i="1"/>
  <c r="G1317" i="1"/>
  <c r="H1317" i="1"/>
  <c r="I1317" i="1"/>
  <c r="B1318" i="1"/>
  <c r="D1318" i="1"/>
  <c r="E1318" i="1"/>
  <c r="G1318" i="1"/>
  <c r="H1318" i="1"/>
  <c r="I1318" i="1"/>
  <c r="B1319" i="1"/>
  <c r="D1319" i="1"/>
  <c r="E1319" i="1"/>
  <c r="G1319" i="1"/>
  <c r="H1319" i="1"/>
  <c r="I1319" i="1"/>
  <c r="B1320" i="1"/>
  <c r="D1320" i="1"/>
  <c r="E1320" i="1"/>
  <c r="G1320" i="1"/>
  <c r="H1320" i="1"/>
  <c r="I1320" i="1"/>
  <c r="B1321" i="1"/>
  <c r="D1321" i="1"/>
  <c r="E1321" i="1"/>
  <c r="G1321" i="1"/>
  <c r="H1321" i="1"/>
  <c r="I1321" i="1"/>
  <c r="B1322" i="1"/>
  <c r="D1322" i="1"/>
  <c r="E1322" i="1"/>
  <c r="G1322" i="1"/>
  <c r="H1322" i="1"/>
  <c r="I1322" i="1"/>
  <c r="B1323" i="1"/>
  <c r="D1323" i="1"/>
  <c r="E1323" i="1"/>
  <c r="G1323" i="1"/>
  <c r="H1323" i="1"/>
  <c r="I1323" i="1"/>
  <c r="B1324" i="1"/>
  <c r="D1324" i="1"/>
  <c r="E1324" i="1"/>
  <c r="G1324" i="1"/>
  <c r="H1324" i="1"/>
  <c r="I1324" i="1"/>
  <c r="B1325" i="1"/>
  <c r="D1325" i="1"/>
  <c r="E1325" i="1"/>
  <c r="G1325" i="1"/>
  <c r="H1325" i="1"/>
  <c r="I1325" i="1"/>
  <c r="B1326" i="1"/>
  <c r="D1326" i="1"/>
  <c r="E1326" i="1"/>
  <c r="G1326" i="1"/>
  <c r="H1326" i="1"/>
  <c r="I1326" i="1"/>
  <c r="B1327" i="1"/>
  <c r="D1327" i="1"/>
  <c r="E1327" i="1"/>
  <c r="G1327" i="1"/>
  <c r="H1327" i="1"/>
  <c r="I1327" i="1"/>
  <c r="B1328" i="1"/>
  <c r="D1328" i="1"/>
  <c r="E1328" i="1"/>
  <c r="G1328" i="1"/>
  <c r="H1328" i="1"/>
  <c r="I1328" i="1"/>
  <c r="B1329" i="1"/>
  <c r="D1329" i="1"/>
  <c r="E1329" i="1"/>
  <c r="G1329" i="1"/>
  <c r="H1329" i="1"/>
  <c r="I1329" i="1"/>
  <c r="B1330" i="1"/>
  <c r="D1330" i="1"/>
  <c r="E1330" i="1"/>
  <c r="G1330" i="1"/>
  <c r="H1330" i="1"/>
  <c r="I1330" i="1"/>
  <c r="B1331" i="1"/>
  <c r="D1331" i="1"/>
  <c r="E1331" i="1"/>
  <c r="G1331" i="1"/>
  <c r="H1331" i="1"/>
  <c r="I1331" i="1"/>
  <c r="B1332" i="1"/>
  <c r="D1332" i="1"/>
  <c r="E1332" i="1"/>
  <c r="G1332" i="1"/>
  <c r="H1332" i="1"/>
  <c r="I1332" i="1"/>
  <c r="B1333" i="1"/>
  <c r="D1333" i="1"/>
  <c r="E1333" i="1"/>
  <c r="G1333" i="1"/>
  <c r="H1333" i="1"/>
  <c r="I1333" i="1"/>
  <c r="B1334" i="1"/>
  <c r="D1334" i="1"/>
  <c r="E1334" i="1"/>
  <c r="G1334" i="1"/>
  <c r="H1334" i="1"/>
  <c r="I1334" i="1"/>
  <c r="B1335" i="1"/>
  <c r="D1335" i="1"/>
  <c r="E1335" i="1"/>
  <c r="G1335" i="1"/>
  <c r="H1335" i="1"/>
  <c r="I1335" i="1"/>
  <c r="B1336" i="1"/>
  <c r="D1336" i="1"/>
  <c r="E1336" i="1"/>
  <c r="G1336" i="1"/>
  <c r="H1336" i="1"/>
  <c r="I1336" i="1"/>
  <c r="B1337" i="1"/>
  <c r="D1337" i="1"/>
  <c r="E1337" i="1"/>
  <c r="G1337" i="1"/>
  <c r="H1337" i="1"/>
  <c r="I1337" i="1"/>
  <c r="B1338" i="1"/>
  <c r="D1338" i="1"/>
  <c r="E1338" i="1"/>
  <c r="G1338" i="1"/>
  <c r="H1338" i="1"/>
  <c r="I1338" i="1"/>
  <c r="B1339" i="1"/>
  <c r="D1339" i="1"/>
  <c r="E1339" i="1"/>
  <c r="G1339" i="1"/>
  <c r="H1339" i="1"/>
  <c r="I1339" i="1"/>
  <c r="B1340" i="1"/>
  <c r="D1340" i="1"/>
  <c r="E1340" i="1"/>
  <c r="G1340" i="1"/>
  <c r="H1340" i="1"/>
  <c r="I1340" i="1"/>
  <c r="B1341" i="1"/>
  <c r="D1341" i="1"/>
  <c r="E1341" i="1"/>
  <c r="G1341" i="1"/>
  <c r="H1341" i="1"/>
  <c r="I1341" i="1"/>
  <c r="B1342" i="1"/>
  <c r="D1342" i="1"/>
  <c r="E1342" i="1"/>
  <c r="G1342" i="1"/>
  <c r="H1342" i="1"/>
  <c r="I1342" i="1"/>
  <c r="B1343" i="1"/>
  <c r="D1343" i="1"/>
  <c r="E1343" i="1"/>
  <c r="G1343" i="1"/>
  <c r="H1343" i="1"/>
  <c r="I1343" i="1"/>
  <c r="B1344" i="1"/>
  <c r="D1344" i="1"/>
  <c r="E1344" i="1"/>
  <c r="G1344" i="1"/>
  <c r="H1344" i="1"/>
  <c r="I1344" i="1"/>
  <c r="B1345" i="1"/>
  <c r="D1345" i="1"/>
  <c r="E1345" i="1"/>
  <c r="G1345" i="1"/>
  <c r="H1345" i="1"/>
  <c r="I1345" i="1"/>
  <c r="B1346" i="1"/>
  <c r="D1346" i="1"/>
  <c r="E1346" i="1"/>
  <c r="G1346" i="1"/>
  <c r="H1346" i="1"/>
  <c r="I1346" i="1"/>
  <c r="B1347" i="1"/>
  <c r="D1347" i="1"/>
  <c r="E1347" i="1"/>
  <c r="G1347" i="1"/>
  <c r="H1347" i="1"/>
  <c r="I1347" i="1"/>
  <c r="B1348" i="1"/>
  <c r="D1348" i="1"/>
  <c r="E1348" i="1"/>
  <c r="G1348" i="1"/>
  <c r="H1348" i="1"/>
  <c r="I1348" i="1"/>
  <c r="B1349" i="1"/>
  <c r="D1349" i="1"/>
  <c r="E1349" i="1"/>
  <c r="G1349" i="1"/>
  <c r="H1349" i="1"/>
  <c r="I1349" i="1"/>
  <c r="B1350" i="1"/>
  <c r="D1350" i="1"/>
  <c r="E1350" i="1"/>
  <c r="G1350" i="1"/>
  <c r="H1350" i="1"/>
  <c r="I1350" i="1"/>
  <c r="B1351" i="1"/>
  <c r="D1351" i="1"/>
  <c r="E1351" i="1"/>
  <c r="G1351" i="1"/>
  <c r="H1351" i="1"/>
  <c r="I1351" i="1"/>
  <c r="B1352" i="1"/>
  <c r="D1352" i="1"/>
  <c r="E1352" i="1"/>
  <c r="G1352" i="1"/>
  <c r="H1352" i="1"/>
  <c r="I1352" i="1"/>
  <c r="B1353" i="1"/>
  <c r="D1353" i="1"/>
  <c r="E1353" i="1"/>
  <c r="G1353" i="1"/>
  <c r="H1353" i="1"/>
  <c r="I1353" i="1"/>
  <c r="B1354" i="1"/>
  <c r="D1354" i="1"/>
  <c r="E1354" i="1"/>
  <c r="G1354" i="1"/>
  <c r="H1354" i="1"/>
  <c r="I1354" i="1"/>
  <c r="B1355" i="1"/>
  <c r="D1355" i="1"/>
  <c r="E1355" i="1"/>
  <c r="G1355" i="1"/>
  <c r="H1355" i="1"/>
  <c r="I1355" i="1"/>
  <c r="B1356" i="1"/>
  <c r="D1356" i="1"/>
  <c r="E1356" i="1"/>
  <c r="G1356" i="1"/>
  <c r="H1356" i="1"/>
  <c r="I1356" i="1"/>
  <c r="B1357" i="1"/>
  <c r="D1357" i="1"/>
  <c r="E1357" i="1"/>
  <c r="G1357" i="1"/>
  <c r="H1357" i="1"/>
  <c r="I1357" i="1"/>
  <c r="B1358" i="1"/>
  <c r="D1358" i="1"/>
  <c r="E1358" i="1"/>
  <c r="G1358" i="1"/>
  <c r="H1358" i="1"/>
  <c r="I1358" i="1"/>
  <c r="B1359" i="1"/>
  <c r="D1359" i="1"/>
  <c r="E1359" i="1"/>
  <c r="G1359" i="1"/>
  <c r="H1359" i="1"/>
  <c r="I1359" i="1"/>
  <c r="B1360" i="1"/>
  <c r="D1360" i="1"/>
  <c r="E1360" i="1"/>
  <c r="G1360" i="1"/>
  <c r="H1360" i="1"/>
  <c r="I1360" i="1"/>
  <c r="B1361" i="1"/>
  <c r="D1361" i="1"/>
  <c r="E1361" i="1"/>
  <c r="G1361" i="1"/>
  <c r="H1361" i="1"/>
  <c r="I1361" i="1"/>
  <c r="B1362" i="1"/>
  <c r="D1362" i="1"/>
  <c r="E1362" i="1"/>
  <c r="G1362" i="1"/>
  <c r="H1362" i="1"/>
  <c r="I1362" i="1"/>
  <c r="B1363" i="1"/>
  <c r="D1363" i="1"/>
  <c r="E1363" i="1"/>
  <c r="G1363" i="1"/>
  <c r="H1363" i="1"/>
  <c r="I1363" i="1"/>
  <c r="B1364" i="1"/>
  <c r="D1364" i="1"/>
  <c r="E1364" i="1"/>
  <c r="G1364" i="1"/>
  <c r="H1364" i="1"/>
  <c r="I1364" i="1"/>
  <c r="B1365" i="1"/>
  <c r="D1365" i="1"/>
  <c r="E1365" i="1"/>
  <c r="G1365" i="1"/>
  <c r="H1365" i="1"/>
  <c r="I1365" i="1"/>
  <c r="B1366" i="1"/>
  <c r="D1366" i="1"/>
  <c r="E1366" i="1"/>
  <c r="G1366" i="1"/>
  <c r="H1366" i="1"/>
  <c r="I1366" i="1"/>
  <c r="B1367" i="1"/>
  <c r="D1367" i="1"/>
  <c r="E1367" i="1"/>
  <c r="G1367" i="1"/>
  <c r="H1367" i="1"/>
  <c r="I1367" i="1"/>
  <c r="B1368" i="1"/>
  <c r="D1368" i="1"/>
  <c r="E1368" i="1"/>
  <c r="G1368" i="1"/>
  <c r="H1368" i="1"/>
  <c r="I1368" i="1"/>
  <c r="B1369" i="1"/>
  <c r="D1369" i="1"/>
  <c r="E1369" i="1"/>
  <c r="G1369" i="1"/>
  <c r="H1369" i="1"/>
  <c r="I1369" i="1"/>
  <c r="B1370" i="1"/>
  <c r="D1370" i="1"/>
  <c r="E1370" i="1"/>
  <c r="G1370" i="1"/>
  <c r="H1370" i="1"/>
  <c r="I1370" i="1"/>
  <c r="B1371" i="1"/>
  <c r="D1371" i="1"/>
  <c r="E1371" i="1"/>
  <c r="G1371" i="1"/>
  <c r="H1371" i="1"/>
  <c r="I1371" i="1"/>
  <c r="B1372" i="1"/>
  <c r="D1372" i="1"/>
  <c r="E1372" i="1"/>
  <c r="G1372" i="1"/>
  <c r="H1372" i="1"/>
  <c r="I1372" i="1"/>
  <c r="B1373" i="1"/>
  <c r="D1373" i="1"/>
  <c r="E1373" i="1"/>
  <c r="G1373" i="1"/>
  <c r="H1373" i="1"/>
  <c r="I1373" i="1"/>
  <c r="B1374" i="1"/>
  <c r="D1374" i="1"/>
  <c r="E1374" i="1"/>
  <c r="G1374" i="1"/>
  <c r="H1374" i="1"/>
  <c r="I1374" i="1"/>
  <c r="B1375" i="1"/>
  <c r="D1375" i="1"/>
  <c r="E1375" i="1"/>
  <c r="G1375" i="1"/>
  <c r="H1375" i="1"/>
  <c r="I1375" i="1"/>
  <c r="B1376" i="1"/>
  <c r="D1376" i="1"/>
  <c r="E1376" i="1"/>
  <c r="G1376" i="1"/>
  <c r="H1376" i="1"/>
  <c r="I1376" i="1"/>
  <c r="B1377" i="1"/>
  <c r="D1377" i="1"/>
  <c r="E1377" i="1"/>
  <c r="G1377" i="1"/>
  <c r="H1377" i="1"/>
  <c r="I1377" i="1"/>
  <c r="B1378" i="1"/>
  <c r="D1378" i="1"/>
  <c r="E1378" i="1"/>
  <c r="G1378" i="1"/>
  <c r="H1378" i="1"/>
  <c r="I1378" i="1"/>
  <c r="B1379" i="1"/>
  <c r="D1379" i="1"/>
  <c r="E1379" i="1"/>
  <c r="G1379" i="1"/>
  <c r="H1379" i="1"/>
  <c r="I1379" i="1"/>
  <c r="B1380" i="1"/>
  <c r="D1380" i="1"/>
  <c r="E1380" i="1"/>
  <c r="G1380" i="1"/>
  <c r="H1380" i="1"/>
  <c r="I1380" i="1"/>
  <c r="B1381" i="1"/>
  <c r="D1381" i="1"/>
  <c r="E1381" i="1"/>
  <c r="G1381" i="1"/>
  <c r="H1381" i="1"/>
  <c r="I1381" i="1"/>
  <c r="B1382" i="1"/>
  <c r="D1382" i="1"/>
  <c r="E1382" i="1"/>
  <c r="G1382" i="1"/>
  <c r="H1382" i="1"/>
  <c r="I1382" i="1"/>
  <c r="B1383" i="1"/>
  <c r="D1383" i="1"/>
  <c r="E1383" i="1"/>
  <c r="G1383" i="1"/>
  <c r="H1383" i="1"/>
  <c r="I1383" i="1"/>
  <c r="B1384" i="1"/>
  <c r="D1384" i="1"/>
  <c r="E1384" i="1"/>
  <c r="G1384" i="1"/>
  <c r="H1384" i="1"/>
  <c r="I1384" i="1"/>
  <c r="B1385" i="1"/>
  <c r="D1385" i="1"/>
  <c r="E1385" i="1"/>
  <c r="G1385" i="1"/>
  <c r="H1385" i="1"/>
  <c r="I1385" i="1"/>
  <c r="B1386" i="1"/>
  <c r="D1386" i="1"/>
  <c r="E1386" i="1"/>
  <c r="G1386" i="1"/>
  <c r="H1386" i="1"/>
  <c r="I1386" i="1"/>
  <c r="B1387" i="1"/>
  <c r="D1387" i="1"/>
  <c r="E1387" i="1"/>
  <c r="G1387" i="1"/>
  <c r="H1387" i="1"/>
  <c r="I1387" i="1"/>
  <c r="B1388" i="1"/>
  <c r="D1388" i="1"/>
  <c r="E1388" i="1"/>
  <c r="G1388" i="1"/>
  <c r="H1388" i="1"/>
  <c r="I1388" i="1"/>
  <c r="B1389" i="1"/>
  <c r="D1389" i="1"/>
  <c r="E1389" i="1"/>
  <c r="G1389" i="1"/>
  <c r="H1389" i="1"/>
  <c r="I1389" i="1"/>
  <c r="B1390" i="1"/>
  <c r="D1390" i="1"/>
  <c r="E1390" i="1"/>
  <c r="G1390" i="1"/>
  <c r="H1390" i="1"/>
  <c r="I1390" i="1"/>
  <c r="B1391" i="1"/>
  <c r="D1391" i="1"/>
  <c r="E1391" i="1"/>
  <c r="G1391" i="1"/>
  <c r="H1391" i="1"/>
  <c r="I1391" i="1"/>
  <c r="B1392" i="1"/>
  <c r="D1392" i="1"/>
  <c r="E1392" i="1"/>
  <c r="G1392" i="1"/>
  <c r="H1392" i="1"/>
  <c r="I1392" i="1"/>
  <c r="B1393" i="1"/>
  <c r="D1393" i="1"/>
  <c r="E1393" i="1"/>
  <c r="G1393" i="1"/>
  <c r="H1393" i="1"/>
  <c r="I1393" i="1"/>
  <c r="B1394" i="1"/>
  <c r="D1394" i="1"/>
  <c r="E1394" i="1"/>
  <c r="G1394" i="1"/>
  <c r="H1394" i="1"/>
  <c r="I1394" i="1"/>
  <c r="B1395" i="1"/>
  <c r="D1395" i="1"/>
  <c r="E1395" i="1"/>
  <c r="G1395" i="1"/>
  <c r="H1395" i="1"/>
  <c r="I1395" i="1"/>
  <c r="B1396" i="1"/>
  <c r="D1396" i="1"/>
  <c r="E1396" i="1"/>
  <c r="G1396" i="1"/>
  <c r="H1396" i="1"/>
  <c r="I1396" i="1"/>
  <c r="B1397" i="1"/>
  <c r="D1397" i="1"/>
  <c r="E1397" i="1"/>
  <c r="G1397" i="1"/>
  <c r="H1397" i="1"/>
  <c r="I1397" i="1"/>
  <c r="B1398" i="1"/>
  <c r="D1398" i="1"/>
  <c r="E1398" i="1"/>
  <c r="G1398" i="1"/>
  <c r="H1398" i="1"/>
  <c r="I1398" i="1"/>
  <c r="B1399" i="1"/>
  <c r="D1399" i="1"/>
  <c r="E1399" i="1"/>
  <c r="G1399" i="1"/>
  <c r="H1399" i="1"/>
  <c r="I1399" i="1"/>
  <c r="B1400" i="1"/>
  <c r="D1400" i="1"/>
  <c r="E1400" i="1"/>
  <c r="G1400" i="1"/>
  <c r="H1400" i="1"/>
  <c r="I1400" i="1"/>
  <c r="B1401" i="1"/>
  <c r="D1401" i="1"/>
  <c r="E1401" i="1"/>
  <c r="G1401" i="1"/>
  <c r="H1401" i="1"/>
  <c r="I1401" i="1"/>
  <c r="B1402" i="1"/>
  <c r="D1402" i="1"/>
  <c r="E1402" i="1"/>
  <c r="G1402" i="1"/>
  <c r="H1402" i="1"/>
  <c r="I1402" i="1"/>
  <c r="B1403" i="1"/>
  <c r="D1403" i="1"/>
  <c r="E1403" i="1"/>
  <c r="G1403" i="1"/>
  <c r="H1403" i="1"/>
  <c r="I1403" i="1"/>
  <c r="B1404" i="1"/>
  <c r="D1404" i="1"/>
  <c r="E1404" i="1"/>
  <c r="G1404" i="1"/>
  <c r="H1404" i="1"/>
  <c r="I1404" i="1"/>
  <c r="B1405" i="1"/>
  <c r="D1405" i="1"/>
  <c r="E1405" i="1"/>
  <c r="G1405" i="1"/>
  <c r="H1405" i="1"/>
  <c r="I1405" i="1"/>
  <c r="B1406" i="1"/>
  <c r="D1406" i="1"/>
  <c r="E1406" i="1"/>
  <c r="G1406" i="1"/>
  <c r="H1406" i="1"/>
  <c r="I1406" i="1"/>
  <c r="B1407" i="1"/>
  <c r="D1407" i="1"/>
  <c r="E1407" i="1"/>
  <c r="G1407" i="1"/>
  <c r="H1407" i="1"/>
  <c r="I1407" i="1"/>
  <c r="B1408" i="1"/>
  <c r="D1408" i="1"/>
  <c r="E1408" i="1"/>
  <c r="G1408" i="1"/>
  <c r="H1408" i="1"/>
  <c r="I1408" i="1"/>
  <c r="B1409" i="1"/>
  <c r="D1409" i="1"/>
  <c r="E1409" i="1"/>
  <c r="G1409" i="1"/>
  <c r="H1409" i="1"/>
  <c r="I1409" i="1"/>
  <c r="B1410" i="1"/>
  <c r="D1410" i="1"/>
  <c r="E1410" i="1"/>
  <c r="G1410" i="1"/>
  <c r="H1410" i="1"/>
  <c r="I1410" i="1"/>
  <c r="B1411" i="1"/>
  <c r="D1411" i="1"/>
  <c r="E1411" i="1"/>
  <c r="G1411" i="1"/>
  <c r="H1411" i="1"/>
  <c r="I1411" i="1"/>
  <c r="B1412" i="1"/>
  <c r="D1412" i="1"/>
  <c r="E1412" i="1"/>
  <c r="G1412" i="1"/>
  <c r="H1412" i="1"/>
  <c r="I1412" i="1"/>
  <c r="B1413" i="1"/>
  <c r="D1413" i="1"/>
  <c r="E1413" i="1"/>
  <c r="G1413" i="1"/>
  <c r="H1413" i="1"/>
  <c r="I1413" i="1"/>
  <c r="B1414" i="1"/>
  <c r="D1414" i="1"/>
  <c r="E1414" i="1"/>
  <c r="G1414" i="1"/>
  <c r="H1414" i="1"/>
  <c r="I1414" i="1"/>
  <c r="B1415" i="1"/>
  <c r="D1415" i="1"/>
  <c r="E1415" i="1"/>
  <c r="G1415" i="1"/>
  <c r="H1415" i="1"/>
  <c r="I1415" i="1"/>
  <c r="B1416" i="1"/>
  <c r="D1416" i="1"/>
  <c r="E1416" i="1"/>
  <c r="G1416" i="1"/>
  <c r="H1416" i="1"/>
  <c r="I1416" i="1"/>
  <c r="B1417" i="1"/>
  <c r="D1417" i="1"/>
  <c r="E1417" i="1"/>
  <c r="G1417" i="1"/>
  <c r="H1417" i="1"/>
  <c r="I1417" i="1"/>
  <c r="B1418" i="1"/>
  <c r="D1418" i="1"/>
  <c r="E1418" i="1"/>
  <c r="G1418" i="1"/>
  <c r="H1418" i="1"/>
  <c r="I1418" i="1"/>
  <c r="B1419" i="1"/>
  <c r="D1419" i="1"/>
  <c r="E1419" i="1"/>
  <c r="G1419" i="1"/>
  <c r="H1419" i="1"/>
  <c r="I1419" i="1"/>
  <c r="B1420" i="1"/>
  <c r="D1420" i="1"/>
  <c r="E1420" i="1"/>
  <c r="G1420" i="1"/>
  <c r="H1420" i="1"/>
  <c r="I1420" i="1"/>
  <c r="B1421" i="1"/>
  <c r="D1421" i="1"/>
  <c r="E1421" i="1"/>
  <c r="G1421" i="1"/>
  <c r="H1421" i="1"/>
  <c r="I1421" i="1"/>
  <c r="B1422" i="1"/>
  <c r="D1422" i="1"/>
  <c r="E1422" i="1"/>
  <c r="G1422" i="1"/>
  <c r="H1422" i="1"/>
  <c r="I1422" i="1"/>
  <c r="B1423" i="1"/>
  <c r="D1423" i="1"/>
  <c r="E1423" i="1"/>
  <c r="G1423" i="1"/>
  <c r="H1423" i="1"/>
  <c r="I1423" i="1"/>
  <c r="B1424" i="1"/>
  <c r="D1424" i="1"/>
  <c r="E1424" i="1"/>
  <c r="G1424" i="1"/>
  <c r="H1424" i="1"/>
  <c r="I1424" i="1"/>
  <c r="B1425" i="1"/>
  <c r="D1425" i="1"/>
  <c r="E1425" i="1"/>
  <c r="G1425" i="1"/>
  <c r="H1425" i="1"/>
  <c r="I1425" i="1"/>
  <c r="B1426" i="1"/>
  <c r="D1426" i="1"/>
  <c r="E1426" i="1"/>
  <c r="G1426" i="1"/>
  <c r="H1426" i="1"/>
  <c r="I1426" i="1"/>
  <c r="B1427" i="1"/>
  <c r="D1427" i="1"/>
  <c r="E1427" i="1"/>
  <c r="G1427" i="1"/>
  <c r="H1427" i="1"/>
  <c r="I1427" i="1"/>
  <c r="B1428" i="1"/>
  <c r="D1428" i="1"/>
  <c r="E1428" i="1"/>
  <c r="G1428" i="1"/>
  <c r="H1428" i="1"/>
  <c r="I1428" i="1"/>
  <c r="B1429" i="1"/>
  <c r="D1429" i="1"/>
  <c r="E1429" i="1"/>
  <c r="G1429" i="1"/>
  <c r="H1429" i="1"/>
  <c r="I1429" i="1"/>
  <c r="B1430" i="1"/>
  <c r="D1430" i="1"/>
  <c r="E1430" i="1"/>
  <c r="G1430" i="1"/>
  <c r="H1430" i="1"/>
  <c r="I1430" i="1"/>
  <c r="B1431" i="1"/>
  <c r="D1431" i="1"/>
  <c r="E1431" i="1"/>
  <c r="G1431" i="1"/>
  <c r="H1431" i="1"/>
  <c r="I1431" i="1"/>
  <c r="B1432" i="1"/>
  <c r="D1432" i="1"/>
  <c r="E1432" i="1"/>
  <c r="G1432" i="1"/>
  <c r="H1432" i="1"/>
  <c r="I1432" i="1"/>
  <c r="B1433" i="1"/>
  <c r="D1433" i="1"/>
  <c r="E1433" i="1"/>
  <c r="G1433" i="1"/>
  <c r="H1433" i="1"/>
  <c r="I1433" i="1"/>
  <c r="B1434" i="1"/>
  <c r="D1434" i="1"/>
  <c r="E1434" i="1"/>
  <c r="G1434" i="1"/>
  <c r="H1434" i="1"/>
  <c r="I1434" i="1"/>
  <c r="B1435" i="1"/>
  <c r="D1435" i="1"/>
  <c r="E1435" i="1"/>
  <c r="G1435" i="1"/>
  <c r="H1435" i="1"/>
  <c r="I1435" i="1"/>
  <c r="B1436" i="1"/>
  <c r="D1436" i="1"/>
  <c r="E1436" i="1"/>
  <c r="G1436" i="1"/>
  <c r="H1436" i="1"/>
  <c r="I1436" i="1"/>
  <c r="B1437" i="1"/>
  <c r="D1437" i="1"/>
  <c r="E1437" i="1"/>
  <c r="G1437" i="1"/>
  <c r="H1437" i="1"/>
  <c r="I1437" i="1"/>
  <c r="B1438" i="1"/>
  <c r="D1438" i="1"/>
  <c r="E1438" i="1"/>
  <c r="G1438" i="1"/>
  <c r="H1438" i="1"/>
  <c r="I1438" i="1"/>
  <c r="B1439" i="1"/>
  <c r="D1439" i="1"/>
  <c r="E1439" i="1"/>
  <c r="G1439" i="1"/>
  <c r="H1439" i="1"/>
  <c r="I1439" i="1"/>
  <c r="B1440" i="1"/>
  <c r="D1440" i="1"/>
  <c r="E1440" i="1"/>
  <c r="G1440" i="1"/>
  <c r="H1440" i="1"/>
  <c r="I1440" i="1"/>
  <c r="B1441" i="1"/>
  <c r="D1441" i="1"/>
  <c r="E1441" i="1"/>
  <c r="G1441" i="1"/>
  <c r="H1441" i="1"/>
  <c r="I1441" i="1"/>
  <c r="B1442" i="1"/>
  <c r="D1442" i="1"/>
  <c r="E1442" i="1"/>
  <c r="G1442" i="1"/>
  <c r="H1442" i="1"/>
  <c r="I1442" i="1"/>
  <c r="B1443" i="1"/>
  <c r="D1443" i="1"/>
  <c r="E1443" i="1"/>
  <c r="G1443" i="1"/>
  <c r="H1443" i="1"/>
  <c r="I1443" i="1"/>
  <c r="B1444" i="1"/>
  <c r="D1444" i="1"/>
  <c r="E1444" i="1"/>
  <c r="G1444" i="1"/>
  <c r="H1444" i="1"/>
  <c r="I1444" i="1"/>
  <c r="B1445" i="1"/>
  <c r="D1445" i="1"/>
  <c r="E1445" i="1"/>
  <c r="G1445" i="1"/>
  <c r="H1445" i="1"/>
  <c r="I1445" i="1"/>
  <c r="B1446" i="1"/>
  <c r="D1446" i="1"/>
  <c r="E1446" i="1"/>
  <c r="G1446" i="1"/>
  <c r="H1446" i="1"/>
  <c r="I1446" i="1"/>
  <c r="B1447" i="1"/>
  <c r="D1447" i="1"/>
  <c r="E1447" i="1"/>
  <c r="G1447" i="1"/>
  <c r="H1447" i="1"/>
  <c r="I1447" i="1"/>
  <c r="B1448" i="1"/>
  <c r="D1448" i="1"/>
  <c r="E1448" i="1"/>
  <c r="G1448" i="1"/>
  <c r="H1448" i="1"/>
  <c r="I1448" i="1"/>
  <c r="B1449" i="1"/>
  <c r="D1449" i="1"/>
  <c r="E1449" i="1"/>
  <c r="G1449" i="1"/>
  <c r="H1449" i="1"/>
  <c r="I1449" i="1"/>
  <c r="B1450" i="1"/>
  <c r="D1450" i="1"/>
  <c r="E1450" i="1"/>
  <c r="G1450" i="1"/>
  <c r="H1450" i="1"/>
  <c r="I1450" i="1"/>
  <c r="B1451" i="1"/>
  <c r="D1451" i="1"/>
  <c r="E1451" i="1"/>
  <c r="G1451" i="1"/>
  <c r="H1451" i="1"/>
  <c r="I1451" i="1"/>
  <c r="B1452" i="1"/>
  <c r="D1452" i="1"/>
  <c r="E1452" i="1"/>
  <c r="G1452" i="1"/>
  <c r="H1452" i="1"/>
  <c r="I1452" i="1"/>
  <c r="B1453" i="1"/>
  <c r="D1453" i="1"/>
  <c r="E1453" i="1"/>
  <c r="G1453" i="1"/>
  <c r="H1453" i="1"/>
  <c r="I1453" i="1"/>
  <c r="B1454" i="1"/>
  <c r="D1454" i="1"/>
  <c r="E1454" i="1"/>
  <c r="G1454" i="1"/>
  <c r="H1454" i="1"/>
  <c r="I1454" i="1"/>
  <c r="B1455" i="1"/>
  <c r="D1455" i="1"/>
  <c r="E1455" i="1"/>
  <c r="G1455" i="1"/>
  <c r="H1455" i="1"/>
  <c r="I1455" i="1"/>
  <c r="B1456" i="1"/>
  <c r="D1456" i="1"/>
  <c r="E1456" i="1"/>
  <c r="G1456" i="1"/>
  <c r="H1456" i="1"/>
  <c r="I1456" i="1"/>
  <c r="B1457" i="1"/>
  <c r="D1457" i="1"/>
  <c r="E1457" i="1"/>
  <c r="G1457" i="1"/>
  <c r="H1457" i="1"/>
  <c r="I1457" i="1"/>
  <c r="B1458" i="1"/>
  <c r="D1458" i="1"/>
  <c r="E1458" i="1"/>
  <c r="G1458" i="1"/>
  <c r="H1458" i="1"/>
  <c r="I1458" i="1"/>
  <c r="B1459" i="1"/>
  <c r="D1459" i="1"/>
  <c r="E1459" i="1"/>
  <c r="G1459" i="1"/>
  <c r="H1459" i="1"/>
  <c r="I1459" i="1"/>
  <c r="B1460" i="1"/>
  <c r="D1460" i="1"/>
  <c r="E1460" i="1"/>
  <c r="G1460" i="1"/>
  <c r="H1460" i="1"/>
  <c r="I1460" i="1"/>
  <c r="B1461" i="1"/>
  <c r="D1461" i="1"/>
  <c r="E1461" i="1"/>
  <c r="G1461" i="1"/>
  <c r="H1461" i="1"/>
  <c r="I1461" i="1"/>
  <c r="B1462" i="1"/>
  <c r="D1462" i="1"/>
  <c r="E1462" i="1"/>
  <c r="G1462" i="1"/>
  <c r="H1462" i="1"/>
  <c r="I1462" i="1"/>
  <c r="B1463" i="1"/>
  <c r="D1463" i="1"/>
  <c r="E1463" i="1"/>
  <c r="G1463" i="1"/>
  <c r="H1463" i="1"/>
  <c r="I1463" i="1"/>
  <c r="B1464" i="1"/>
  <c r="D1464" i="1"/>
  <c r="E1464" i="1"/>
  <c r="G1464" i="1"/>
  <c r="H1464" i="1"/>
  <c r="I1464" i="1"/>
  <c r="B1465" i="1"/>
  <c r="D1465" i="1"/>
  <c r="E1465" i="1"/>
  <c r="G1465" i="1"/>
  <c r="H1465" i="1"/>
  <c r="I1465" i="1"/>
  <c r="B1466" i="1"/>
  <c r="D1466" i="1"/>
  <c r="E1466" i="1"/>
  <c r="G1466" i="1"/>
  <c r="H1466" i="1"/>
  <c r="I1466" i="1"/>
  <c r="B1467" i="1"/>
  <c r="D1467" i="1"/>
  <c r="E1467" i="1"/>
  <c r="G1467" i="1"/>
  <c r="H1467" i="1"/>
  <c r="I1467" i="1"/>
  <c r="B1468" i="1"/>
  <c r="D1468" i="1"/>
  <c r="E1468" i="1"/>
  <c r="G1468" i="1"/>
  <c r="H1468" i="1"/>
  <c r="I1468" i="1"/>
  <c r="B1469" i="1"/>
  <c r="D1469" i="1"/>
  <c r="E1469" i="1"/>
  <c r="G1469" i="1"/>
  <c r="H1469" i="1"/>
  <c r="I1469" i="1"/>
  <c r="B1470" i="1"/>
  <c r="D1470" i="1"/>
  <c r="E1470" i="1"/>
  <c r="G1470" i="1"/>
  <c r="H1470" i="1"/>
  <c r="I1470" i="1"/>
  <c r="B1471" i="1"/>
  <c r="D1471" i="1"/>
  <c r="E1471" i="1"/>
  <c r="G1471" i="1"/>
  <c r="H1471" i="1"/>
  <c r="I1471" i="1"/>
  <c r="B1472" i="1"/>
  <c r="D1472" i="1"/>
  <c r="E1472" i="1"/>
  <c r="G1472" i="1"/>
  <c r="H1472" i="1"/>
  <c r="I1472" i="1"/>
  <c r="B1473" i="1"/>
  <c r="D1473" i="1"/>
  <c r="E1473" i="1"/>
  <c r="G1473" i="1"/>
  <c r="H1473" i="1"/>
  <c r="I1473" i="1"/>
  <c r="B1474" i="1"/>
  <c r="D1474" i="1"/>
  <c r="E1474" i="1"/>
  <c r="G1474" i="1"/>
  <c r="H1474" i="1"/>
  <c r="I1474" i="1"/>
  <c r="B1475" i="1"/>
  <c r="D1475" i="1"/>
  <c r="E1475" i="1"/>
  <c r="G1475" i="1"/>
  <c r="H1475" i="1"/>
  <c r="I1475" i="1"/>
  <c r="B1476" i="1"/>
  <c r="D1476" i="1"/>
  <c r="E1476" i="1"/>
  <c r="G1476" i="1"/>
  <c r="H1476" i="1"/>
  <c r="I1476" i="1"/>
  <c r="B1477" i="1"/>
  <c r="D1477" i="1"/>
  <c r="E1477" i="1"/>
  <c r="G1477" i="1"/>
  <c r="H1477" i="1"/>
  <c r="I1477" i="1"/>
  <c r="B1478" i="1"/>
  <c r="D1478" i="1"/>
  <c r="E1478" i="1"/>
  <c r="G1478" i="1"/>
  <c r="H1478" i="1"/>
  <c r="I1478" i="1"/>
  <c r="B1479" i="1"/>
  <c r="D1479" i="1"/>
  <c r="E1479" i="1"/>
  <c r="G1479" i="1"/>
  <c r="H1479" i="1"/>
  <c r="I1479" i="1"/>
  <c r="B1480" i="1"/>
  <c r="D1480" i="1"/>
  <c r="E1480" i="1"/>
  <c r="G1480" i="1"/>
  <c r="H1480" i="1"/>
  <c r="I1480" i="1"/>
  <c r="B1481" i="1"/>
  <c r="D1481" i="1"/>
  <c r="E1481" i="1"/>
  <c r="G1481" i="1"/>
  <c r="H1481" i="1"/>
  <c r="I1481" i="1"/>
  <c r="B1482" i="1"/>
  <c r="D1482" i="1"/>
  <c r="E1482" i="1"/>
  <c r="G1482" i="1"/>
  <c r="H1482" i="1"/>
  <c r="I1482" i="1"/>
  <c r="B1483" i="1"/>
  <c r="D1483" i="1"/>
  <c r="E1483" i="1"/>
  <c r="G1483" i="1"/>
  <c r="H1483" i="1"/>
  <c r="I1483" i="1"/>
  <c r="B1484" i="1"/>
  <c r="D1484" i="1"/>
  <c r="E1484" i="1"/>
  <c r="G1484" i="1"/>
  <c r="H1484" i="1"/>
  <c r="I1484" i="1"/>
  <c r="B1485" i="1"/>
  <c r="D1485" i="1"/>
  <c r="E1485" i="1"/>
  <c r="G1485" i="1"/>
  <c r="H1485" i="1"/>
  <c r="I1485" i="1"/>
  <c r="B1486" i="1"/>
  <c r="D1486" i="1"/>
  <c r="E1486" i="1"/>
  <c r="G1486" i="1"/>
  <c r="H1486" i="1"/>
  <c r="I1486" i="1"/>
  <c r="B1487" i="1"/>
  <c r="D1487" i="1"/>
  <c r="E1487" i="1"/>
  <c r="G1487" i="1"/>
  <c r="H1487" i="1"/>
  <c r="I1487" i="1"/>
  <c r="B1488" i="1"/>
  <c r="D1488" i="1"/>
  <c r="E1488" i="1"/>
  <c r="G1488" i="1"/>
  <c r="H1488" i="1"/>
  <c r="I1488" i="1"/>
  <c r="B1489" i="1"/>
  <c r="D1489" i="1"/>
  <c r="E1489" i="1"/>
  <c r="G1489" i="1"/>
  <c r="H1489" i="1"/>
  <c r="I1489" i="1"/>
  <c r="B1490" i="1"/>
  <c r="D1490" i="1"/>
  <c r="E1490" i="1"/>
  <c r="G1490" i="1"/>
  <c r="H1490" i="1"/>
  <c r="I1490" i="1"/>
  <c r="B1491" i="1"/>
  <c r="D1491" i="1"/>
  <c r="E1491" i="1"/>
  <c r="G1491" i="1"/>
  <c r="H1491" i="1"/>
  <c r="I1491" i="1"/>
  <c r="B1492" i="1"/>
  <c r="D1492" i="1"/>
  <c r="E1492" i="1"/>
  <c r="G1492" i="1"/>
  <c r="H1492" i="1"/>
  <c r="I1492" i="1"/>
  <c r="B1493" i="1"/>
  <c r="D1493" i="1"/>
  <c r="E1493" i="1"/>
  <c r="G1493" i="1"/>
  <c r="H1493" i="1"/>
  <c r="I1493" i="1"/>
  <c r="B1494" i="1"/>
  <c r="D1494" i="1"/>
  <c r="E1494" i="1"/>
  <c r="G1494" i="1"/>
  <c r="H1494" i="1"/>
  <c r="I1494" i="1"/>
  <c r="B1495" i="1"/>
  <c r="D1495" i="1"/>
  <c r="E1495" i="1"/>
  <c r="G1495" i="1"/>
  <c r="H1495" i="1"/>
  <c r="I1495" i="1"/>
  <c r="B1496" i="1"/>
  <c r="D1496" i="1"/>
  <c r="E1496" i="1"/>
  <c r="G1496" i="1"/>
  <c r="H1496" i="1"/>
  <c r="I1496" i="1"/>
  <c r="B1497" i="1"/>
  <c r="D1497" i="1"/>
  <c r="E1497" i="1"/>
  <c r="G1497" i="1"/>
  <c r="H1497" i="1"/>
  <c r="I1497" i="1"/>
  <c r="B1498" i="1"/>
  <c r="D1498" i="1"/>
  <c r="E1498" i="1"/>
  <c r="G1498" i="1"/>
  <c r="H1498" i="1"/>
  <c r="I1498" i="1"/>
  <c r="B1499" i="1"/>
  <c r="D1499" i="1"/>
  <c r="E1499" i="1"/>
  <c r="G1499" i="1"/>
  <c r="H1499" i="1"/>
  <c r="I1499" i="1"/>
  <c r="B1500" i="1"/>
  <c r="D1500" i="1"/>
  <c r="E1500" i="1"/>
  <c r="G1500" i="1"/>
  <c r="H1500" i="1"/>
  <c r="I1500" i="1"/>
  <c r="B1501" i="1"/>
  <c r="D1501" i="1"/>
  <c r="E1501" i="1"/>
  <c r="G1501" i="1"/>
  <c r="H1501" i="1"/>
  <c r="I1501" i="1"/>
  <c r="B1502" i="1"/>
  <c r="D1502" i="1"/>
  <c r="E1502" i="1"/>
  <c r="G1502" i="1"/>
  <c r="H1502" i="1"/>
  <c r="I1502" i="1"/>
  <c r="B1503" i="1"/>
  <c r="D1503" i="1"/>
  <c r="E1503" i="1"/>
  <c r="G1503" i="1"/>
  <c r="H1503" i="1"/>
  <c r="I1503" i="1"/>
  <c r="B1504" i="1"/>
  <c r="D1504" i="1"/>
  <c r="E1504" i="1"/>
  <c r="G1504" i="1"/>
  <c r="H1504" i="1"/>
  <c r="I1504" i="1"/>
  <c r="B1505" i="1"/>
  <c r="D1505" i="1"/>
  <c r="E1505" i="1"/>
  <c r="G1505" i="1"/>
  <c r="H1505" i="1"/>
  <c r="I1505" i="1"/>
  <c r="B1506" i="1"/>
  <c r="D1506" i="1"/>
  <c r="E1506" i="1"/>
  <c r="G1506" i="1"/>
  <c r="H1506" i="1"/>
  <c r="I1506" i="1"/>
  <c r="B1507" i="1"/>
  <c r="D1507" i="1"/>
  <c r="E1507" i="1"/>
  <c r="G1507" i="1"/>
  <c r="H1507" i="1"/>
  <c r="I1507" i="1"/>
  <c r="B1508" i="1"/>
  <c r="D1508" i="1"/>
  <c r="E1508" i="1"/>
  <c r="G1508" i="1"/>
  <c r="H1508" i="1"/>
  <c r="I1508" i="1"/>
  <c r="B1509" i="1"/>
  <c r="D1509" i="1"/>
  <c r="E1509" i="1"/>
  <c r="G1509" i="1"/>
  <c r="H1509" i="1"/>
  <c r="I1509" i="1"/>
  <c r="B1510" i="1"/>
  <c r="D1510" i="1"/>
  <c r="E1510" i="1"/>
  <c r="G1510" i="1"/>
  <c r="H1510" i="1"/>
  <c r="I1510" i="1"/>
  <c r="B1511" i="1"/>
  <c r="D1511" i="1"/>
  <c r="E1511" i="1"/>
  <c r="G1511" i="1"/>
  <c r="H1511" i="1"/>
  <c r="I1511" i="1"/>
  <c r="B1512" i="1"/>
  <c r="D1512" i="1"/>
  <c r="E1512" i="1"/>
  <c r="G1512" i="1"/>
  <c r="H1512" i="1"/>
  <c r="I1512" i="1"/>
  <c r="B1513" i="1"/>
  <c r="D1513" i="1"/>
  <c r="E1513" i="1"/>
  <c r="G1513" i="1"/>
  <c r="H1513" i="1"/>
  <c r="I1513" i="1"/>
  <c r="B1514" i="1"/>
  <c r="D1514" i="1"/>
  <c r="E1514" i="1"/>
  <c r="G1514" i="1"/>
  <c r="H1514" i="1"/>
  <c r="I1514" i="1"/>
  <c r="B1515" i="1"/>
  <c r="D1515" i="1"/>
  <c r="E1515" i="1"/>
  <c r="G1515" i="1"/>
  <c r="H1515" i="1"/>
  <c r="I1515" i="1"/>
  <c r="B1516" i="1"/>
  <c r="D1516" i="1"/>
  <c r="E1516" i="1"/>
  <c r="G1516" i="1"/>
  <c r="H1516" i="1"/>
  <c r="I1516" i="1"/>
  <c r="B1517" i="1"/>
  <c r="D1517" i="1"/>
  <c r="E1517" i="1"/>
  <c r="G1517" i="1"/>
  <c r="H1517" i="1"/>
  <c r="I1517" i="1"/>
  <c r="B1518" i="1"/>
  <c r="D1518" i="1"/>
  <c r="E1518" i="1"/>
  <c r="G1518" i="1"/>
  <c r="H1518" i="1"/>
  <c r="I1518" i="1"/>
  <c r="B1519" i="1"/>
  <c r="D1519" i="1"/>
  <c r="E1519" i="1"/>
  <c r="G1519" i="1"/>
  <c r="H1519" i="1"/>
  <c r="I1519" i="1"/>
  <c r="B1520" i="1"/>
  <c r="D1520" i="1"/>
  <c r="E1520" i="1"/>
  <c r="G1520" i="1"/>
  <c r="H1520" i="1"/>
  <c r="I1520" i="1"/>
  <c r="B1521" i="1"/>
  <c r="D1521" i="1"/>
  <c r="E1521" i="1"/>
  <c r="G1521" i="1"/>
  <c r="H1521" i="1"/>
  <c r="I1521" i="1"/>
  <c r="B1522" i="1"/>
  <c r="D1522" i="1"/>
  <c r="E1522" i="1"/>
  <c r="G1522" i="1"/>
  <c r="H1522" i="1"/>
  <c r="I1522" i="1"/>
  <c r="B1523" i="1"/>
  <c r="D1523" i="1"/>
  <c r="E1523" i="1"/>
  <c r="G1523" i="1"/>
  <c r="H1523" i="1"/>
  <c r="I1523" i="1"/>
  <c r="B1524" i="1"/>
  <c r="D1524" i="1"/>
  <c r="E1524" i="1"/>
  <c r="G1524" i="1"/>
  <c r="H1524" i="1"/>
  <c r="I1524" i="1"/>
  <c r="B1525" i="1"/>
  <c r="D1525" i="1"/>
  <c r="E1525" i="1"/>
  <c r="G1525" i="1"/>
  <c r="H1525" i="1"/>
  <c r="I1525" i="1"/>
  <c r="B1526" i="1"/>
  <c r="D1526" i="1"/>
  <c r="E1526" i="1"/>
  <c r="G1526" i="1"/>
  <c r="H1526" i="1"/>
  <c r="I1526" i="1"/>
  <c r="B1527" i="1"/>
  <c r="D1527" i="1"/>
  <c r="E1527" i="1"/>
  <c r="G1527" i="1"/>
  <c r="H1527" i="1"/>
  <c r="I1527" i="1"/>
  <c r="B1528" i="1"/>
  <c r="D1528" i="1"/>
  <c r="E1528" i="1"/>
  <c r="G1528" i="1"/>
  <c r="H1528" i="1"/>
  <c r="I1528" i="1"/>
  <c r="B1529" i="1"/>
  <c r="D1529" i="1"/>
  <c r="E1529" i="1"/>
  <c r="G1529" i="1"/>
  <c r="H1529" i="1"/>
  <c r="I1529" i="1"/>
  <c r="B1530" i="1"/>
  <c r="D1530" i="1"/>
  <c r="E1530" i="1"/>
  <c r="G1530" i="1"/>
  <c r="H1530" i="1"/>
  <c r="I1530" i="1"/>
  <c r="B1531" i="1"/>
  <c r="D1531" i="1"/>
  <c r="E1531" i="1"/>
  <c r="G1531" i="1"/>
  <c r="H1531" i="1"/>
  <c r="I1531" i="1"/>
  <c r="B1532" i="1"/>
  <c r="D1532" i="1"/>
  <c r="E1532" i="1"/>
  <c r="G1532" i="1"/>
  <c r="H1532" i="1"/>
  <c r="I1532" i="1"/>
  <c r="B1533" i="1"/>
  <c r="D1533" i="1"/>
  <c r="E1533" i="1"/>
  <c r="G1533" i="1"/>
  <c r="H1533" i="1"/>
  <c r="I1533" i="1"/>
  <c r="B1534" i="1"/>
  <c r="D1534" i="1"/>
  <c r="E1534" i="1"/>
  <c r="G1534" i="1"/>
  <c r="H1534" i="1"/>
  <c r="I1534" i="1"/>
  <c r="B1535" i="1"/>
  <c r="D1535" i="1"/>
  <c r="E1535" i="1"/>
  <c r="G1535" i="1"/>
  <c r="H1535" i="1"/>
  <c r="I1535" i="1"/>
  <c r="B1536" i="1"/>
  <c r="D1536" i="1"/>
  <c r="E1536" i="1"/>
  <c r="G1536" i="1"/>
  <c r="H1536" i="1"/>
  <c r="I1536" i="1"/>
  <c r="B1537" i="1"/>
  <c r="D1537" i="1"/>
  <c r="E1537" i="1"/>
  <c r="G1537" i="1"/>
  <c r="H1537" i="1"/>
  <c r="I1537" i="1"/>
  <c r="B1538" i="1"/>
  <c r="D1538" i="1"/>
  <c r="E1538" i="1"/>
  <c r="G1538" i="1"/>
  <c r="H1538" i="1"/>
  <c r="I1538" i="1"/>
  <c r="B1539" i="1"/>
  <c r="D1539" i="1"/>
  <c r="E1539" i="1"/>
  <c r="G1539" i="1"/>
  <c r="H1539" i="1"/>
  <c r="I1539" i="1"/>
  <c r="B1540" i="1"/>
  <c r="D1540" i="1"/>
  <c r="E1540" i="1"/>
  <c r="G1540" i="1"/>
  <c r="H1540" i="1"/>
  <c r="I1540" i="1"/>
  <c r="B1541" i="1"/>
  <c r="D1541" i="1"/>
  <c r="E1541" i="1"/>
  <c r="G1541" i="1"/>
  <c r="H1541" i="1"/>
  <c r="I1541" i="1"/>
  <c r="B1542" i="1"/>
  <c r="D1542" i="1"/>
  <c r="E1542" i="1"/>
  <c r="G1542" i="1"/>
  <c r="H1542" i="1"/>
  <c r="I1542" i="1"/>
  <c r="B1543" i="1"/>
  <c r="D1543" i="1"/>
  <c r="E1543" i="1"/>
  <c r="G1543" i="1"/>
  <c r="H1543" i="1"/>
  <c r="I1543" i="1"/>
  <c r="B1544" i="1"/>
  <c r="D1544" i="1"/>
  <c r="E1544" i="1"/>
  <c r="G1544" i="1"/>
  <c r="H1544" i="1"/>
  <c r="I1544" i="1"/>
  <c r="B1545" i="1"/>
  <c r="D1545" i="1"/>
  <c r="E1545" i="1"/>
  <c r="G1545" i="1"/>
  <c r="H1545" i="1"/>
  <c r="I1545" i="1"/>
  <c r="B1546" i="1"/>
  <c r="D1546" i="1"/>
  <c r="E1546" i="1"/>
  <c r="G1546" i="1"/>
  <c r="H1546" i="1"/>
  <c r="I1546" i="1"/>
  <c r="B1547" i="1"/>
  <c r="D1547" i="1"/>
  <c r="E1547" i="1"/>
  <c r="G1547" i="1"/>
  <c r="H1547" i="1"/>
  <c r="I1547" i="1"/>
  <c r="B1548" i="1"/>
  <c r="D1548" i="1"/>
  <c r="E1548" i="1"/>
  <c r="G1548" i="1"/>
  <c r="H1548" i="1"/>
  <c r="I1548" i="1"/>
  <c r="B1549" i="1"/>
  <c r="D1549" i="1"/>
  <c r="E1549" i="1"/>
  <c r="G1549" i="1"/>
  <c r="H1549" i="1"/>
  <c r="I1549" i="1"/>
  <c r="B1550" i="1"/>
  <c r="D1550" i="1"/>
  <c r="E1550" i="1"/>
  <c r="G1550" i="1"/>
  <c r="H1550" i="1"/>
  <c r="I1550" i="1"/>
  <c r="B1551" i="1"/>
  <c r="D1551" i="1"/>
  <c r="E1551" i="1"/>
  <c r="G1551" i="1"/>
  <c r="H1551" i="1"/>
  <c r="I1551" i="1"/>
  <c r="B1552" i="1"/>
  <c r="D1552" i="1"/>
  <c r="E1552" i="1"/>
  <c r="G1552" i="1"/>
  <c r="H1552" i="1"/>
  <c r="I1552" i="1"/>
  <c r="B1553" i="1"/>
  <c r="D1553" i="1"/>
  <c r="E1553" i="1"/>
  <c r="G1553" i="1"/>
  <c r="H1553" i="1"/>
  <c r="I1553" i="1"/>
  <c r="B1554" i="1"/>
  <c r="D1554" i="1"/>
  <c r="E1554" i="1"/>
  <c r="G1554" i="1"/>
  <c r="H1554" i="1"/>
  <c r="I1554" i="1"/>
  <c r="B1555" i="1"/>
  <c r="D1555" i="1"/>
  <c r="E1555" i="1"/>
  <c r="G1555" i="1"/>
  <c r="H1555" i="1"/>
  <c r="I1555" i="1"/>
  <c r="B1556" i="1"/>
  <c r="D1556" i="1"/>
  <c r="E1556" i="1"/>
  <c r="G1556" i="1"/>
  <c r="H1556" i="1"/>
  <c r="I1556" i="1"/>
  <c r="B1557" i="1"/>
  <c r="D1557" i="1"/>
  <c r="E1557" i="1"/>
  <c r="G1557" i="1"/>
  <c r="H1557" i="1"/>
  <c r="I1557" i="1"/>
  <c r="B1558" i="1"/>
  <c r="D1558" i="1"/>
  <c r="E1558" i="1"/>
  <c r="G1558" i="1"/>
  <c r="H1558" i="1"/>
  <c r="I1558" i="1"/>
  <c r="B1559" i="1"/>
  <c r="D1559" i="1"/>
  <c r="E1559" i="1"/>
  <c r="G1559" i="1"/>
  <c r="H1559" i="1"/>
  <c r="I1559" i="1"/>
  <c r="B1560" i="1"/>
  <c r="D1560" i="1"/>
  <c r="E1560" i="1"/>
  <c r="G1560" i="1"/>
  <c r="H1560" i="1"/>
  <c r="I1560" i="1"/>
  <c r="B1561" i="1"/>
  <c r="D1561" i="1"/>
  <c r="E1561" i="1"/>
  <c r="G1561" i="1"/>
  <c r="H1561" i="1"/>
  <c r="I1561" i="1"/>
  <c r="B1562" i="1"/>
  <c r="D1562" i="1"/>
  <c r="E1562" i="1"/>
  <c r="G1562" i="1"/>
  <c r="H1562" i="1"/>
  <c r="I1562" i="1"/>
  <c r="B1563" i="1"/>
  <c r="D1563" i="1"/>
  <c r="E1563" i="1"/>
  <c r="G1563" i="1"/>
  <c r="H1563" i="1"/>
  <c r="I1563" i="1"/>
  <c r="B1564" i="1"/>
  <c r="D1564" i="1"/>
  <c r="E1564" i="1"/>
  <c r="G1564" i="1"/>
  <c r="H1564" i="1"/>
  <c r="I1564" i="1"/>
  <c r="B1565" i="1"/>
  <c r="D1565" i="1"/>
  <c r="E1565" i="1"/>
  <c r="G1565" i="1"/>
  <c r="H1565" i="1"/>
  <c r="I1565" i="1"/>
  <c r="B1566" i="1"/>
  <c r="D1566" i="1"/>
  <c r="E1566" i="1"/>
  <c r="G1566" i="1"/>
  <c r="H1566" i="1"/>
  <c r="I1566" i="1"/>
  <c r="B1567" i="1"/>
  <c r="D1567" i="1"/>
  <c r="E1567" i="1"/>
  <c r="G1567" i="1"/>
  <c r="H1567" i="1"/>
  <c r="I1567" i="1"/>
  <c r="B1568" i="1"/>
  <c r="D1568" i="1"/>
  <c r="E1568" i="1"/>
  <c r="G1568" i="1"/>
  <c r="H1568" i="1"/>
  <c r="I1568" i="1"/>
  <c r="B1569" i="1"/>
  <c r="D1569" i="1"/>
  <c r="E1569" i="1"/>
  <c r="G1569" i="1"/>
  <c r="H1569" i="1"/>
  <c r="I1569" i="1"/>
  <c r="B1570" i="1"/>
  <c r="D1570" i="1"/>
  <c r="E1570" i="1"/>
  <c r="G1570" i="1"/>
  <c r="H1570" i="1"/>
  <c r="I1570" i="1"/>
  <c r="B1571" i="1"/>
  <c r="D1571" i="1"/>
  <c r="E1571" i="1"/>
  <c r="G1571" i="1"/>
  <c r="H1571" i="1"/>
  <c r="I1571" i="1"/>
  <c r="B1572" i="1"/>
  <c r="D1572" i="1"/>
  <c r="E1572" i="1"/>
  <c r="G1572" i="1"/>
  <c r="H1572" i="1"/>
  <c r="I1572" i="1"/>
  <c r="B1573" i="1"/>
  <c r="D1573" i="1"/>
  <c r="E1573" i="1"/>
  <c r="G1573" i="1"/>
  <c r="H1573" i="1"/>
  <c r="I1573" i="1"/>
  <c r="B1574" i="1"/>
  <c r="D1574" i="1"/>
  <c r="E1574" i="1"/>
  <c r="G1574" i="1"/>
  <c r="H1574" i="1"/>
  <c r="I1574" i="1"/>
  <c r="B1575" i="1"/>
  <c r="D1575" i="1"/>
  <c r="E1575" i="1"/>
  <c r="G1575" i="1"/>
  <c r="H1575" i="1"/>
  <c r="I1575" i="1"/>
  <c r="B1576" i="1"/>
  <c r="D1576" i="1"/>
  <c r="E1576" i="1"/>
  <c r="G1576" i="1"/>
  <c r="H1576" i="1"/>
  <c r="I1576" i="1"/>
  <c r="B1577" i="1"/>
  <c r="D1577" i="1"/>
  <c r="E1577" i="1"/>
  <c r="G1577" i="1"/>
  <c r="H1577" i="1"/>
  <c r="I1577" i="1"/>
  <c r="B1578" i="1"/>
  <c r="D1578" i="1"/>
  <c r="E1578" i="1"/>
  <c r="G1578" i="1"/>
  <c r="H1578" i="1"/>
  <c r="I1578" i="1"/>
  <c r="B1579" i="1"/>
  <c r="D1579" i="1"/>
  <c r="E1579" i="1"/>
  <c r="G1579" i="1"/>
  <c r="H1579" i="1"/>
  <c r="I1579" i="1"/>
  <c r="B1580" i="1"/>
  <c r="D1580" i="1"/>
  <c r="E1580" i="1"/>
  <c r="G1580" i="1"/>
  <c r="H1580" i="1"/>
  <c r="I1580" i="1"/>
  <c r="B1581" i="1"/>
  <c r="D1581" i="1"/>
  <c r="E1581" i="1"/>
  <c r="G1581" i="1"/>
  <c r="H1581" i="1"/>
  <c r="I1581" i="1"/>
  <c r="B1582" i="1"/>
  <c r="D1582" i="1"/>
  <c r="E1582" i="1"/>
  <c r="G1582" i="1"/>
  <c r="H1582" i="1"/>
  <c r="I1582" i="1"/>
  <c r="B1583" i="1"/>
  <c r="D1583" i="1"/>
  <c r="E1583" i="1"/>
  <c r="G1583" i="1"/>
  <c r="H1583" i="1"/>
  <c r="I1583" i="1"/>
  <c r="B1584" i="1"/>
  <c r="D1584" i="1"/>
  <c r="E1584" i="1"/>
  <c r="G1584" i="1"/>
  <c r="H1584" i="1"/>
  <c r="I1584" i="1"/>
  <c r="B1585" i="1"/>
  <c r="D1585" i="1"/>
  <c r="E1585" i="1"/>
  <c r="G1585" i="1"/>
  <c r="H1585" i="1"/>
  <c r="I1585" i="1"/>
  <c r="B1586" i="1"/>
  <c r="D1586" i="1"/>
  <c r="E1586" i="1"/>
  <c r="G1586" i="1"/>
  <c r="H1586" i="1"/>
  <c r="I1586" i="1"/>
  <c r="B1587" i="1"/>
  <c r="D1587" i="1"/>
  <c r="E1587" i="1"/>
  <c r="G1587" i="1"/>
  <c r="H1587" i="1"/>
  <c r="I1587" i="1"/>
  <c r="B1588" i="1"/>
  <c r="D1588" i="1"/>
  <c r="E1588" i="1"/>
  <c r="G1588" i="1"/>
  <c r="H1588" i="1"/>
  <c r="I1588" i="1"/>
  <c r="B1589" i="1"/>
  <c r="D1589" i="1"/>
  <c r="E1589" i="1"/>
  <c r="G1589" i="1"/>
  <c r="H1589" i="1"/>
  <c r="I1589" i="1"/>
  <c r="B1590" i="1"/>
  <c r="D1590" i="1"/>
  <c r="E1590" i="1"/>
  <c r="G1590" i="1"/>
  <c r="H1590" i="1"/>
  <c r="I1590" i="1"/>
  <c r="B1591" i="1"/>
  <c r="D1591" i="1"/>
  <c r="E1591" i="1"/>
  <c r="G1591" i="1"/>
  <c r="H1591" i="1"/>
  <c r="I1591" i="1"/>
  <c r="B1592" i="1"/>
  <c r="D1592" i="1"/>
  <c r="E1592" i="1"/>
  <c r="G1592" i="1"/>
  <c r="H1592" i="1"/>
  <c r="I1592" i="1"/>
  <c r="B1593" i="1"/>
  <c r="D1593" i="1"/>
  <c r="E1593" i="1"/>
  <c r="G1593" i="1"/>
  <c r="H1593" i="1"/>
  <c r="I1593" i="1"/>
  <c r="B1594" i="1"/>
  <c r="D1594" i="1"/>
  <c r="E1594" i="1"/>
  <c r="G1594" i="1"/>
  <c r="H1594" i="1"/>
  <c r="I1594" i="1"/>
  <c r="B1595" i="1"/>
  <c r="D1595" i="1"/>
  <c r="E1595" i="1"/>
  <c r="G1595" i="1"/>
  <c r="H1595" i="1"/>
  <c r="I1595" i="1"/>
  <c r="B1596" i="1"/>
  <c r="D1596" i="1"/>
  <c r="E1596" i="1"/>
  <c r="G1596" i="1"/>
  <c r="H1596" i="1"/>
  <c r="I1596" i="1"/>
  <c r="B1597" i="1"/>
  <c r="D1597" i="1"/>
  <c r="E1597" i="1"/>
  <c r="G1597" i="1"/>
  <c r="H1597" i="1"/>
  <c r="I1597" i="1"/>
  <c r="B1598" i="1"/>
  <c r="D1598" i="1"/>
  <c r="E1598" i="1"/>
  <c r="G1598" i="1"/>
  <c r="H1598" i="1"/>
  <c r="I1598" i="1"/>
  <c r="B1599" i="1"/>
  <c r="D1599" i="1"/>
  <c r="E1599" i="1"/>
  <c r="G1599" i="1"/>
  <c r="H1599" i="1"/>
  <c r="I1599" i="1"/>
  <c r="B1600" i="1"/>
  <c r="D1600" i="1"/>
  <c r="E1600" i="1"/>
  <c r="G1600" i="1"/>
  <c r="H1600" i="1"/>
  <c r="I1600" i="1"/>
  <c r="B1601" i="1"/>
  <c r="D1601" i="1"/>
  <c r="E1601" i="1"/>
  <c r="G1601" i="1"/>
  <c r="H1601" i="1"/>
  <c r="I1601" i="1"/>
  <c r="B1602" i="1"/>
  <c r="D1602" i="1"/>
  <c r="E1602" i="1"/>
  <c r="G1602" i="1"/>
  <c r="H1602" i="1"/>
  <c r="I1602" i="1"/>
  <c r="B1603" i="1"/>
  <c r="D1603" i="1"/>
  <c r="E1603" i="1"/>
  <c r="G1603" i="1"/>
  <c r="H1603" i="1"/>
  <c r="I1603" i="1"/>
  <c r="B1604" i="1"/>
  <c r="D1604" i="1"/>
  <c r="E1604" i="1"/>
  <c r="G1604" i="1"/>
  <c r="H1604" i="1"/>
  <c r="I1604" i="1"/>
  <c r="B1605" i="1"/>
  <c r="D1605" i="1"/>
  <c r="E1605" i="1"/>
  <c r="G1605" i="1"/>
  <c r="H1605" i="1"/>
  <c r="I1605" i="1"/>
  <c r="B1606" i="1"/>
  <c r="D1606" i="1"/>
  <c r="E1606" i="1"/>
  <c r="G1606" i="1"/>
  <c r="H1606" i="1"/>
  <c r="I1606" i="1"/>
  <c r="B1607" i="1"/>
  <c r="D1607" i="1"/>
  <c r="E1607" i="1"/>
  <c r="G1607" i="1"/>
  <c r="H1607" i="1"/>
  <c r="I1607" i="1"/>
  <c r="B1608" i="1"/>
  <c r="D1608" i="1"/>
  <c r="E1608" i="1"/>
  <c r="G1608" i="1"/>
  <c r="H1608" i="1"/>
  <c r="I1608" i="1"/>
  <c r="B1609" i="1"/>
  <c r="D1609" i="1"/>
  <c r="E1609" i="1"/>
  <c r="G1609" i="1"/>
  <c r="H1609" i="1"/>
  <c r="I1609" i="1"/>
  <c r="B1610" i="1"/>
  <c r="D1610" i="1"/>
  <c r="E1610" i="1"/>
  <c r="G1610" i="1"/>
  <c r="H1610" i="1"/>
  <c r="I1610" i="1"/>
  <c r="B1611" i="1"/>
  <c r="D1611" i="1"/>
  <c r="E1611" i="1"/>
  <c r="G1611" i="1"/>
  <c r="H1611" i="1"/>
  <c r="I1611" i="1"/>
  <c r="B1612" i="1"/>
  <c r="D1612" i="1"/>
  <c r="E1612" i="1"/>
  <c r="G1612" i="1"/>
  <c r="H1612" i="1"/>
  <c r="I1612" i="1"/>
  <c r="B1613" i="1"/>
  <c r="D1613" i="1"/>
  <c r="E1613" i="1"/>
  <c r="G1613" i="1"/>
  <c r="H1613" i="1"/>
  <c r="I1613" i="1"/>
  <c r="B1614" i="1"/>
  <c r="D1614" i="1"/>
  <c r="E1614" i="1"/>
  <c r="G1614" i="1"/>
  <c r="H1614" i="1"/>
  <c r="I1614" i="1"/>
  <c r="B1615" i="1"/>
  <c r="D1615" i="1"/>
  <c r="E1615" i="1"/>
  <c r="G1615" i="1"/>
  <c r="H1615" i="1"/>
  <c r="I1615" i="1"/>
  <c r="B1616" i="1"/>
  <c r="D1616" i="1"/>
  <c r="E1616" i="1"/>
  <c r="G1616" i="1"/>
  <c r="H1616" i="1"/>
  <c r="I1616" i="1"/>
  <c r="B1617" i="1"/>
  <c r="D1617" i="1"/>
  <c r="E1617" i="1"/>
  <c r="G1617" i="1"/>
  <c r="H1617" i="1"/>
  <c r="I1617" i="1"/>
  <c r="B1618" i="1"/>
  <c r="D1618" i="1"/>
  <c r="E1618" i="1"/>
  <c r="G1618" i="1"/>
  <c r="H1618" i="1"/>
  <c r="I1618" i="1"/>
  <c r="B1619" i="1"/>
  <c r="D1619" i="1"/>
  <c r="E1619" i="1"/>
  <c r="G1619" i="1"/>
  <c r="H1619" i="1"/>
  <c r="I1619" i="1"/>
  <c r="B1620" i="1"/>
  <c r="D1620" i="1"/>
  <c r="E1620" i="1"/>
  <c r="G1620" i="1"/>
  <c r="H1620" i="1"/>
  <c r="I1620" i="1"/>
  <c r="B1621" i="1"/>
  <c r="D1621" i="1"/>
  <c r="E1621" i="1"/>
  <c r="G1621" i="1"/>
  <c r="H1621" i="1"/>
  <c r="I1621" i="1"/>
  <c r="B1622" i="1"/>
  <c r="D1622" i="1"/>
  <c r="E1622" i="1"/>
  <c r="G1622" i="1"/>
  <c r="H1622" i="1"/>
  <c r="I1622" i="1"/>
  <c r="B1623" i="1"/>
  <c r="D1623" i="1"/>
  <c r="E1623" i="1"/>
  <c r="G1623" i="1"/>
  <c r="H1623" i="1"/>
  <c r="I1623" i="1"/>
  <c r="B1624" i="1"/>
  <c r="D1624" i="1"/>
  <c r="E1624" i="1"/>
  <c r="G1624" i="1"/>
  <c r="H1624" i="1"/>
  <c r="I1624" i="1"/>
  <c r="B1625" i="1"/>
  <c r="D1625" i="1"/>
  <c r="E1625" i="1"/>
  <c r="G1625" i="1"/>
  <c r="H1625" i="1"/>
  <c r="I1625" i="1"/>
  <c r="B1626" i="1"/>
  <c r="D1626" i="1"/>
  <c r="E1626" i="1"/>
  <c r="G1626" i="1"/>
  <c r="H1626" i="1"/>
  <c r="I1626" i="1"/>
  <c r="B1627" i="1"/>
  <c r="D1627" i="1"/>
  <c r="E1627" i="1"/>
  <c r="G1627" i="1"/>
  <c r="H1627" i="1"/>
  <c r="I1627" i="1"/>
  <c r="B1628" i="1"/>
  <c r="D1628" i="1"/>
  <c r="E1628" i="1"/>
  <c r="G1628" i="1"/>
  <c r="H1628" i="1"/>
  <c r="I1628" i="1"/>
  <c r="B1629" i="1"/>
  <c r="D1629" i="1"/>
  <c r="E1629" i="1"/>
  <c r="G1629" i="1"/>
  <c r="H1629" i="1"/>
  <c r="I1629" i="1"/>
  <c r="B1630" i="1"/>
  <c r="D1630" i="1"/>
  <c r="E1630" i="1"/>
  <c r="G1630" i="1"/>
  <c r="H1630" i="1"/>
  <c r="I1630" i="1"/>
  <c r="B1631" i="1"/>
  <c r="D1631" i="1"/>
  <c r="E1631" i="1"/>
  <c r="G1631" i="1"/>
  <c r="H1631" i="1"/>
  <c r="I1631" i="1"/>
  <c r="B1632" i="1"/>
  <c r="D1632" i="1"/>
  <c r="E1632" i="1"/>
  <c r="G1632" i="1"/>
  <c r="H1632" i="1"/>
  <c r="I1632" i="1"/>
  <c r="B1633" i="1"/>
  <c r="D1633" i="1"/>
  <c r="E1633" i="1"/>
  <c r="G1633" i="1"/>
  <c r="H1633" i="1"/>
  <c r="I1633" i="1"/>
  <c r="B1634" i="1"/>
  <c r="D1634" i="1"/>
  <c r="E1634" i="1"/>
  <c r="G1634" i="1"/>
  <c r="H1634" i="1"/>
  <c r="I1634" i="1"/>
  <c r="B1635" i="1"/>
  <c r="D1635" i="1"/>
  <c r="E1635" i="1"/>
  <c r="G1635" i="1"/>
  <c r="H1635" i="1"/>
  <c r="I1635" i="1"/>
  <c r="B1636" i="1"/>
  <c r="D1636" i="1"/>
  <c r="E1636" i="1"/>
  <c r="G1636" i="1"/>
  <c r="H1636" i="1"/>
  <c r="I1636" i="1"/>
  <c r="B1637" i="1"/>
  <c r="D1637" i="1"/>
  <c r="E1637" i="1"/>
  <c r="G1637" i="1"/>
  <c r="H1637" i="1"/>
  <c r="I1637" i="1"/>
  <c r="B1638" i="1"/>
  <c r="D1638" i="1"/>
  <c r="E1638" i="1"/>
  <c r="G1638" i="1"/>
  <c r="H1638" i="1"/>
  <c r="I1638" i="1"/>
  <c r="B1639" i="1"/>
  <c r="D1639" i="1"/>
  <c r="E1639" i="1"/>
  <c r="G1639" i="1"/>
  <c r="H1639" i="1"/>
  <c r="I1639" i="1"/>
  <c r="B1640" i="1"/>
  <c r="D1640" i="1"/>
  <c r="E1640" i="1"/>
  <c r="G1640" i="1"/>
  <c r="H1640" i="1"/>
  <c r="I1640" i="1"/>
  <c r="B1641" i="1"/>
  <c r="D1641" i="1"/>
  <c r="E1641" i="1"/>
  <c r="G1641" i="1"/>
  <c r="H1641" i="1"/>
  <c r="I1641" i="1"/>
  <c r="B1642" i="1"/>
  <c r="D1642" i="1"/>
  <c r="E1642" i="1"/>
  <c r="G1642" i="1"/>
  <c r="H1642" i="1"/>
  <c r="I1642" i="1"/>
  <c r="B1643" i="1"/>
  <c r="D1643" i="1"/>
  <c r="E1643" i="1"/>
  <c r="G1643" i="1"/>
  <c r="H1643" i="1"/>
  <c r="I1643" i="1"/>
  <c r="B1644" i="1"/>
  <c r="D1644" i="1"/>
  <c r="E1644" i="1"/>
  <c r="G1644" i="1"/>
  <c r="H1644" i="1"/>
  <c r="I1644" i="1"/>
  <c r="B1645" i="1"/>
  <c r="D1645" i="1"/>
  <c r="E1645" i="1"/>
  <c r="G1645" i="1"/>
  <c r="H1645" i="1"/>
  <c r="I1645" i="1"/>
  <c r="B1646" i="1"/>
  <c r="D1646" i="1"/>
  <c r="E1646" i="1"/>
  <c r="G1646" i="1"/>
  <c r="H1646" i="1"/>
  <c r="I1646" i="1"/>
  <c r="B1647" i="1"/>
  <c r="D1647" i="1"/>
  <c r="E1647" i="1"/>
  <c r="G1647" i="1"/>
  <c r="H1647" i="1"/>
  <c r="I1647" i="1"/>
  <c r="B1648" i="1"/>
  <c r="D1648" i="1"/>
  <c r="E1648" i="1"/>
  <c r="G1648" i="1"/>
  <c r="H1648" i="1"/>
  <c r="I1648" i="1"/>
  <c r="B1649" i="1"/>
  <c r="D1649" i="1"/>
  <c r="E1649" i="1"/>
  <c r="G1649" i="1"/>
  <c r="H1649" i="1"/>
  <c r="I1649" i="1"/>
  <c r="B1650" i="1"/>
  <c r="D1650" i="1"/>
  <c r="E1650" i="1"/>
  <c r="G1650" i="1"/>
  <c r="H1650" i="1"/>
  <c r="I1650" i="1"/>
  <c r="B1651" i="1"/>
  <c r="D1651" i="1"/>
  <c r="E1651" i="1"/>
  <c r="G1651" i="1"/>
  <c r="H1651" i="1"/>
  <c r="I1651" i="1"/>
  <c r="B1652" i="1"/>
  <c r="D1652" i="1"/>
  <c r="E1652" i="1"/>
  <c r="G1652" i="1"/>
  <c r="H1652" i="1"/>
  <c r="I1652" i="1"/>
  <c r="B1653" i="1"/>
  <c r="D1653" i="1"/>
  <c r="E1653" i="1"/>
  <c r="G1653" i="1"/>
  <c r="H1653" i="1"/>
  <c r="I1653" i="1"/>
  <c r="B1654" i="1"/>
  <c r="D1654" i="1"/>
  <c r="E1654" i="1"/>
  <c r="G1654" i="1"/>
  <c r="H1654" i="1"/>
  <c r="I1654" i="1"/>
  <c r="B1655" i="1"/>
  <c r="D1655" i="1"/>
  <c r="E1655" i="1"/>
  <c r="G1655" i="1"/>
  <c r="H1655" i="1"/>
  <c r="I1655" i="1"/>
  <c r="B1656" i="1"/>
  <c r="D1656" i="1"/>
  <c r="E1656" i="1"/>
  <c r="G1656" i="1"/>
  <c r="H1656" i="1"/>
  <c r="I1656" i="1"/>
  <c r="B1657" i="1"/>
  <c r="D1657" i="1"/>
  <c r="E1657" i="1"/>
  <c r="G1657" i="1"/>
  <c r="H1657" i="1"/>
  <c r="I1657" i="1"/>
  <c r="B1658" i="1"/>
  <c r="D1658" i="1"/>
  <c r="E1658" i="1"/>
  <c r="G1658" i="1"/>
  <c r="H1658" i="1"/>
  <c r="I1658" i="1"/>
  <c r="B1659" i="1"/>
  <c r="D1659" i="1"/>
  <c r="E1659" i="1"/>
  <c r="G1659" i="1"/>
  <c r="H1659" i="1"/>
  <c r="I1659" i="1"/>
  <c r="B1660" i="1"/>
  <c r="D1660" i="1"/>
  <c r="E1660" i="1"/>
  <c r="G1660" i="1"/>
  <c r="H1660" i="1"/>
  <c r="I1660" i="1"/>
  <c r="B1661" i="1"/>
  <c r="D1661" i="1"/>
  <c r="E1661" i="1"/>
  <c r="G1661" i="1"/>
  <c r="H1661" i="1"/>
  <c r="I1661" i="1"/>
  <c r="B1662" i="1"/>
  <c r="D1662" i="1"/>
  <c r="E1662" i="1"/>
  <c r="G1662" i="1"/>
  <c r="H1662" i="1"/>
  <c r="I1662" i="1"/>
  <c r="B1663" i="1"/>
  <c r="D1663" i="1"/>
  <c r="E1663" i="1"/>
  <c r="G1663" i="1"/>
  <c r="H1663" i="1"/>
  <c r="I1663" i="1"/>
  <c r="B1664" i="1"/>
  <c r="D1664" i="1"/>
  <c r="E1664" i="1"/>
  <c r="G1664" i="1"/>
  <c r="H1664" i="1"/>
  <c r="I1664" i="1"/>
  <c r="B1665" i="1"/>
  <c r="D1665" i="1"/>
  <c r="E1665" i="1"/>
  <c r="G1665" i="1"/>
  <c r="H1665" i="1"/>
  <c r="I1665" i="1"/>
  <c r="B1666" i="1"/>
  <c r="D1666" i="1"/>
  <c r="E1666" i="1"/>
  <c r="G1666" i="1"/>
  <c r="H1666" i="1"/>
  <c r="I1666" i="1"/>
  <c r="B1667" i="1"/>
  <c r="D1667" i="1"/>
  <c r="E1667" i="1"/>
  <c r="G1667" i="1"/>
  <c r="H1667" i="1"/>
  <c r="I1667" i="1"/>
  <c r="B1668" i="1"/>
  <c r="D1668" i="1"/>
  <c r="E1668" i="1"/>
  <c r="G1668" i="1"/>
  <c r="H1668" i="1"/>
  <c r="I1668" i="1"/>
  <c r="B1669" i="1"/>
  <c r="D1669" i="1"/>
  <c r="E1669" i="1"/>
  <c r="G1669" i="1"/>
  <c r="H1669" i="1"/>
  <c r="I1669" i="1"/>
  <c r="B1670" i="1"/>
  <c r="D1670" i="1"/>
  <c r="E1670" i="1"/>
  <c r="G1670" i="1"/>
  <c r="H1670" i="1"/>
  <c r="I1670" i="1"/>
  <c r="B1671" i="1"/>
  <c r="D1671" i="1"/>
  <c r="E1671" i="1"/>
  <c r="G1671" i="1"/>
  <c r="H1671" i="1"/>
  <c r="I1671" i="1"/>
  <c r="B1672" i="1"/>
  <c r="D1672" i="1"/>
  <c r="E1672" i="1"/>
  <c r="G1672" i="1"/>
  <c r="H1672" i="1"/>
  <c r="I1672" i="1"/>
  <c r="B1673" i="1"/>
  <c r="D1673" i="1"/>
  <c r="E1673" i="1"/>
  <c r="G1673" i="1"/>
  <c r="H1673" i="1"/>
  <c r="I1673" i="1"/>
  <c r="B1674" i="1"/>
  <c r="D1674" i="1"/>
  <c r="E1674" i="1"/>
  <c r="G1674" i="1"/>
  <c r="H1674" i="1"/>
  <c r="I1674" i="1"/>
  <c r="B1675" i="1"/>
  <c r="D1675" i="1"/>
  <c r="E1675" i="1"/>
  <c r="G1675" i="1"/>
  <c r="H1675" i="1"/>
  <c r="I1675" i="1"/>
  <c r="B1676" i="1"/>
  <c r="D1676" i="1"/>
  <c r="E1676" i="1"/>
  <c r="G1676" i="1"/>
  <c r="H1676" i="1"/>
  <c r="I1676" i="1"/>
  <c r="B1677" i="1"/>
  <c r="D1677" i="1"/>
  <c r="E1677" i="1"/>
  <c r="G1677" i="1"/>
  <c r="H1677" i="1"/>
  <c r="I1677" i="1"/>
  <c r="B1678" i="1"/>
  <c r="D1678" i="1"/>
  <c r="E1678" i="1"/>
  <c r="G1678" i="1"/>
  <c r="H1678" i="1"/>
  <c r="I1678" i="1"/>
  <c r="B1679" i="1"/>
  <c r="D1679" i="1"/>
  <c r="E1679" i="1"/>
  <c r="G1679" i="1"/>
  <c r="H1679" i="1"/>
  <c r="I1679" i="1"/>
  <c r="B1680" i="1"/>
  <c r="D1680" i="1"/>
  <c r="E1680" i="1"/>
  <c r="G1680" i="1"/>
  <c r="H1680" i="1"/>
  <c r="I1680" i="1"/>
  <c r="B1681" i="1"/>
  <c r="D1681" i="1"/>
  <c r="E1681" i="1"/>
  <c r="G1681" i="1"/>
  <c r="H1681" i="1"/>
  <c r="I1681" i="1"/>
  <c r="B1682" i="1"/>
  <c r="D1682" i="1"/>
  <c r="E1682" i="1"/>
  <c r="G1682" i="1"/>
  <c r="H1682" i="1"/>
  <c r="I1682" i="1"/>
  <c r="B1683" i="1"/>
  <c r="D1683" i="1"/>
  <c r="E1683" i="1"/>
  <c r="G1683" i="1"/>
  <c r="H1683" i="1"/>
  <c r="I1683" i="1"/>
  <c r="B1684" i="1"/>
  <c r="D1684" i="1"/>
  <c r="E1684" i="1"/>
  <c r="G1684" i="1"/>
  <c r="H1684" i="1"/>
  <c r="I1684" i="1"/>
  <c r="B1685" i="1"/>
  <c r="D1685" i="1"/>
  <c r="E1685" i="1"/>
  <c r="G1685" i="1"/>
  <c r="H1685" i="1"/>
  <c r="I1685" i="1"/>
  <c r="B1686" i="1"/>
  <c r="D1686" i="1"/>
  <c r="E1686" i="1"/>
  <c r="G1686" i="1"/>
  <c r="H1686" i="1"/>
  <c r="I1686" i="1"/>
  <c r="B1687" i="1"/>
  <c r="D1687" i="1"/>
  <c r="E1687" i="1"/>
  <c r="G1687" i="1"/>
  <c r="H1687" i="1"/>
  <c r="I1687" i="1"/>
  <c r="B1688" i="1"/>
  <c r="D1688" i="1"/>
  <c r="E1688" i="1"/>
  <c r="G1688" i="1"/>
  <c r="H1688" i="1"/>
  <c r="I1688" i="1"/>
  <c r="B1689" i="1"/>
  <c r="D1689" i="1"/>
  <c r="E1689" i="1"/>
  <c r="G1689" i="1"/>
  <c r="H1689" i="1"/>
  <c r="I1689" i="1"/>
  <c r="B1690" i="1"/>
  <c r="D1690" i="1"/>
  <c r="E1690" i="1"/>
  <c r="G1690" i="1"/>
  <c r="H1690" i="1"/>
  <c r="I1690" i="1"/>
  <c r="B1691" i="1"/>
  <c r="D1691" i="1"/>
  <c r="E1691" i="1"/>
  <c r="G1691" i="1"/>
  <c r="H1691" i="1"/>
  <c r="I1691" i="1"/>
  <c r="B1692" i="1"/>
  <c r="D1692" i="1"/>
  <c r="E1692" i="1"/>
  <c r="G1692" i="1"/>
  <c r="H1692" i="1"/>
  <c r="I1692" i="1"/>
  <c r="B1693" i="1"/>
  <c r="D1693" i="1"/>
  <c r="E1693" i="1"/>
  <c r="G1693" i="1"/>
  <c r="H1693" i="1"/>
  <c r="I1693" i="1"/>
  <c r="B1694" i="1"/>
  <c r="D1694" i="1"/>
  <c r="E1694" i="1"/>
  <c r="G1694" i="1"/>
  <c r="H1694" i="1"/>
  <c r="I1694" i="1"/>
  <c r="B1695" i="1"/>
  <c r="D1695" i="1"/>
  <c r="E1695" i="1"/>
  <c r="G1695" i="1"/>
  <c r="H1695" i="1"/>
  <c r="I1695" i="1"/>
  <c r="B1696" i="1"/>
  <c r="D1696" i="1"/>
  <c r="E1696" i="1"/>
  <c r="G1696" i="1"/>
  <c r="H1696" i="1"/>
  <c r="I1696" i="1"/>
  <c r="B1697" i="1"/>
  <c r="D1697" i="1"/>
  <c r="E1697" i="1"/>
  <c r="G1697" i="1"/>
  <c r="H1697" i="1"/>
  <c r="I1697" i="1"/>
  <c r="B1698" i="1"/>
  <c r="D1698" i="1"/>
  <c r="E1698" i="1"/>
  <c r="G1698" i="1"/>
  <c r="H1698" i="1"/>
  <c r="I1698" i="1"/>
  <c r="B1699" i="1"/>
  <c r="D1699" i="1"/>
  <c r="E1699" i="1"/>
  <c r="G1699" i="1"/>
  <c r="H1699" i="1"/>
  <c r="I1699" i="1"/>
  <c r="B1700" i="1"/>
  <c r="D1700" i="1"/>
  <c r="E1700" i="1"/>
  <c r="G1700" i="1"/>
  <c r="H1700" i="1"/>
  <c r="I1700" i="1"/>
  <c r="B1701" i="1"/>
  <c r="D1701" i="1"/>
  <c r="E1701" i="1"/>
  <c r="G1701" i="1"/>
  <c r="H1701" i="1"/>
  <c r="I1701" i="1"/>
  <c r="B1702" i="1"/>
  <c r="D1702" i="1"/>
  <c r="E1702" i="1"/>
  <c r="G1702" i="1"/>
  <c r="H1702" i="1"/>
  <c r="I1702" i="1"/>
  <c r="B1703" i="1"/>
  <c r="D1703" i="1"/>
  <c r="E1703" i="1"/>
  <c r="G1703" i="1"/>
  <c r="H1703" i="1"/>
  <c r="I1703" i="1"/>
  <c r="B1704" i="1"/>
  <c r="D1704" i="1"/>
  <c r="E1704" i="1"/>
  <c r="G1704" i="1"/>
  <c r="H1704" i="1"/>
  <c r="I1704" i="1"/>
  <c r="B1705" i="1"/>
  <c r="D1705" i="1"/>
  <c r="E1705" i="1"/>
  <c r="G1705" i="1"/>
  <c r="H1705" i="1"/>
  <c r="I1705" i="1"/>
  <c r="B1706" i="1"/>
  <c r="D1706" i="1"/>
  <c r="E1706" i="1"/>
  <c r="G1706" i="1"/>
  <c r="H1706" i="1"/>
  <c r="I1706" i="1"/>
  <c r="B1707" i="1"/>
  <c r="D1707" i="1"/>
  <c r="E1707" i="1"/>
  <c r="G1707" i="1"/>
  <c r="H1707" i="1"/>
  <c r="I1707" i="1"/>
  <c r="B1708" i="1"/>
  <c r="D1708" i="1"/>
  <c r="E1708" i="1"/>
  <c r="G1708" i="1"/>
  <c r="H1708" i="1"/>
  <c r="I1708" i="1"/>
  <c r="B1709" i="1"/>
  <c r="D1709" i="1"/>
  <c r="E1709" i="1"/>
  <c r="G1709" i="1"/>
  <c r="H1709" i="1"/>
  <c r="I1709" i="1"/>
  <c r="B1710" i="1"/>
  <c r="D1710" i="1"/>
  <c r="E1710" i="1"/>
  <c r="G1710" i="1"/>
  <c r="H1710" i="1"/>
  <c r="I1710" i="1"/>
  <c r="B1711" i="1"/>
  <c r="D1711" i="1"/>
  <c r="E1711" i="1"/>
  <c r="G1711" i="1"/>
  <c r="H1711" i="1"/>
  <c r="I1711" i="1"/>
  <c r="B1712" i="1"/>
  <c r="D1712" i="1"/>
  <c r="E1712" i="1"/>
  <c r="G1712" i="1"/>
  <c r="H1712" i="1"/>
  <c r="I1712" i="1"/>
  <c r="B1713" i="1"/>
  <c r="D1713" i="1"/>
  <c r="E1713" i="1"/>
  <c r="G1713" i="1"/>
  <c r="H1713" i="1"/>
  <c r="I1713" i="1"/>
  <c r="B1714" i="1"/>
  <c r="D1714" i="1"/>
  <c r="E1714" i="1"/>
  <c r="G1714" i="1"/>
  <c r="H1714" i="1"/>
  <c r="I1714" i="1"/>
  <c r="B1715" i="1"/>
  <c r="D1715" i="1"/>
  <c r="E1715" i="1"/>
  <c r="G1715" i="1"/>
  <c r="H1715" i="1"/>
  <c r="I1715" i="1"/>
  <c r="B1716" i="1"/>
  <c r="D1716" i="1"/>
  <c r="E1716" i="1"/>
  <c r="G1716" i="1"/>
  <c r="H1716" i="1"/>
  <c r="I1716" i="1"/>
  <c r="B1717" i="1"/>
  <c r="D1717" i="1"/>
  <c r="E1717" i="1"/>
  <c r="G1717" i="1"/>
  <c r="H1717" i="1"/>
  <c r="I1717" i="1"/>
  <c r="B1718" i="1"/>
  <c r="D1718" i="1"/>
  <c r="E1718" i="1"/>
  <c r="G1718" i="1"/>
  <c r="H1718" i="1"/>
  <c r="I1718" i="1"/>
  <c r="B1719" i="1"/>
  <c r="D1719" i="1"/>
  <c r="E1719" i="1"/>
  <c r="G1719" i="1"/>
  <c r="H1719" i="1"/>
  <c r="I1719" i="1"/>
  <c r="B1720" i="1"/>
  <c r="D1720" i="1"/>
  <c r="E1720" i="1"/>
  <c r="G1720" i="1"/>
  <c r="H1720" i="1"/>
  <c r="I1720" i="1"/>
  <c r="B1721" i="1"/>
  <c r="D1721" i="1"/>
  <c r="E1721" i="1"/>
  <c r="G1721" i="1"/>
  <c r="H1721" i="1"/>
  <c r="I1721" i="1"/>
  <c r="B1722" i="1"/>
  <c r="D1722" i="1"/>
  <c r="E1722" i="1"/>
  <c r="G1722" i="1"/>
  <c r="H1722" i="1"/>
  <c r="I1722" i="1"/>
  <c r="B1723" i="1"/>
  <c r="D1723" i="1"/>
  <c r="E1723" i="1"/>
  <c r="G1723" i="1"/>
  <c r="H1723" i="1"/>
  <c r="I1723" i="1"/>
  <c r="B1724" i="1"/>
  <c r="D1724" i="1"/>
  <c r="E1724" i="1"/>
  <c r="G1724" i="1"/>
  <c r="H1724" i="1"/>
  <c r="I1724" i="1"/>
  <c r="B1725" i="1"/>
  <c r="D1725" i="1"/>
  <c r="E1725" i="1"/>
  <c r="G1725" i="1"/>
  <c r="H1725" i="1"/>
  <c r="I1725" i="1"/>
  <c r="B1726" i="1"/>
  <c r="D1726" i="1"/>
  <c r="E1726" i="1"/>
  <c r="G1726" i="1"/>
  <c r="H1726" i="1"/>
  <c r="I1726" i="1"/>
  <c r="B1727" i="1"/>
  <c r="D1727" i="1"/>
  <c r="E1727" i="1"/>
  <c r="G1727" i="1"/>
  <c r="H1727" i="1"/>
  <c r="I1727" i="1"/>
  <c r="B1728" i="1"/>
  <c r="D1728" i="1"/>
  <c r="E1728" i="1"/>
  <c r="G1728" i="1"/>
  <c r="H1728" i="1"/>
  <c r="I1728" i="1"/>
  <c r="B1729" i="1"/>
  <c r="D1729" i="1"/>
  <c r="E1729" i="1"/>
  <c r="G1729" i="1"/>
  <c r="H1729" i="1"/>
  <c r="I1729" i="1"/>
  <c r="B1730" i="1"/>
  <c r="D1730" i="1"/>
  <c r="E1730" i="1"/>
  <c r="G1730" i="1"/>
  <c r="H1730" i="1"/>
  <c r="I1730" i="1"/>
  <c r="B1731" i="1"/>
  <c r="D1731" i="1"/>
  <c r="E1731" i="1"/>
  <c r="G1731" i="1"/>
  <c r="H1731" i="1"/>
  <c r="I1731" i="1"/>
  <c r="B1732" i="1"/>
  <c r="D1732" i="1"/>
  <c r="E1732" i="1"/>
  <c r="G1732" i="1"/>
  <c r="H1732" i="1"/>
  <c r="I1732" i="1"/>
  <c r="B1733" i="1"/>
  <c r="D1733" i="1"/>
  <c r="E1733" i="1"/>
  <c r="G1733" i="1"/>
  <c r="H1733" i="1"/>
  <c r="I1733" i="1"/>
  <c r="B1734" i="1"/>
  <c r="D1734" i="1"/>
  <c r="E1734" i="1"/>
  <c r="G1734" i="1"/>
  <c r="H1734" i="1"/>
  <c r="I1734" i="1"/>
  <c r="B1735" i="1"/>
  <c r="D1735" i="1"/>
  <c r="E1735" i="1"/>
  <c r="G1735" i="1"/>
  <c r="H1735" i="1"/>
  <c r="I1735" i="1"/>
  <c r="B1736" i="1"/>
  <c r="D1736" i="1"/>
  <c r="E1736" i="1"/>
  <c r="G1736" i="1"/>
  <c r="H1736" i="1"/>
  <c r="I1736" i="1"/>
  <c r="B1737" i="1"/>
  <c r="D1737" i="1"/>
  <c r="E1737" i="1"/>
  <c r="G1737" i="1"/>
  <c r="H1737" i="1"/>
  <c r="I1737" i="1"/>
  <c r="B1738" i="1"/>
  <c r="D1738" i="1"/>
  <c r="E1738" i="1"/>
  <c r="G1738" i="1"/>
  <c r="H1738" i="1"/>
  <c r="I1738" i="1"/>
  <c r="B1739" i="1"/>
  <c r="D1739" i="1"/>
  <c r="E1739" i="1"/>
  <c r="G1739" i="1"/>
  <c r="H1739" i="1"/>
  <c r="I1739" i="1"/>
  <c r="B1740" i="1"/>
  <c r="D1740" i="1"/>
  <c r="E1740" i="1"/>
  <c r="G1740" i="1"/>
  <c r="H1740" i="1"/>
  <c r="I1740" i="1"/>
  <c r="B1741" i="1"/>
  <c r="D1741" i="1"/>
  <c r="E1741" i="1"/>
  <c r="G1741" i="1"/>
  <c r="H1741" i="1"/>
  <c r="I1741" i="1"/>
  <c r="B1742" i="1"/>
  <c r="D1742" i="1"/>
  <c r="E1742" i="1"/>
  <c r="G1742" i="1"/>
  <c r="H1742" i="1"/>
  <c r="I1742" i="1"/>
  <c r="B1743" i="1"/>
  <c r="D1743" i="1"/>
  <c r="E1743" i="1"/>
  <c r="G1743" i="1"/>
  <c r="H1743" i="1"/>
  <c r="I1743" i="1"/>
  <c r="B1744" i="1"/>
  <c r="D1744" i="1"/>
  <c r="E1744" i="1"/>
  <c r="G1744" i="1"/>
  <c r="H1744" i="1"/>
  <c r="I1744" i="1"/>
  <c r="B1745" i="1"/>
  <c r="D1745" i="1"/>
  <c r="E1745" i="1"/>
  <c r="G1745" i="1"/>
  <c r="H1745" i="1"/>
  <c r="I1745" i="1"/>
  <c r="B1746" i="1"/>
  <c r="D1746" i="1"/>
  <c r="E1746" i="1"/>
  <c r="G1746" i="1"/>
  <c r="H1746" i="1"/>
  <c r="I1746" i="1"/>
  <c r="B1747" i="1"/>
  <c r="D1747" i="1"/>
  <c r="E1747" i="1"/>
  <c r="G1747" i="1"/>
  <c r="H1747" i="1"/>
  <c r="I1747" i="1"/>
  <c r="B1748" i="1"/>
  <c r="D1748" i="1"/>
  <c r="E1748" i="1"/>
  <c r="G1748" i="1"/>
  <c r="H1748" i="1"/>
  <c r="I1748" i="1"/>
  <c r="B1749" i="1"/>
  <c r="D1749" i="1"/>
  <c r="E1749" i="1"/>
  <c r="G1749" i="1"/>
  <c r="H1749" i="1"/>
  <c r="I1749" i="1"/>
  <c r="B1750" i="1"/>
  <c r="D1750" i="1"/>
  <c r="E1750" i="1"/>
  <c r="G1750" i="1"/>
  <c r="H1750" i="1"/>
  <c r="I1750" i="1"/>
  <c r="B1751" i="1"/>
  <c r="D1751" i="1"/>
  <c r="E1751" i="1"/>
  <c r="G1751" i="1"/>
  <c r="H1751" i="1"/>
  <c r="I1751" i="1"/>
  <c r="B1752" i="1"/>
  <c r="D1752" i="1"/>
  <c r="E1752" i="1"/>
  <c r="G1752" i="1"/>
  <c r="H1752" i="1"/>
  <c r="I1752" i="1"/>
  <c r="B1753" i="1"/>
  <c r="D1753" i="1"/>
  <c r="E1753" i="1"/>
  <c r="G1753" i="1"/>
  <c r="H1753" i="1"/>
  <c r="I1753" i="1"/>
  <c r="B1754" i="1"/>
  <c r="D1754" i="1"/>
  <c r="E1754" i="1"/>
  <c r="G1754" i="1"/>
  <c r="H1754" i="1"/>
  <c r="I1754" i="1"/>
  <c r="B1755" i="1"/>
  <c r="D1755" i="1"/>
  <c r="E1755" i="1"/>
  <c r="G1755" i="1"/>
  <c r="H1755" i="1"/>
  <c r="I1755" i="1"/>
  <c r="B1756" i="1"/>
  <c r="D1756" i="1"/>
  <c r="E1756" i="1"/>
  <c r="G1756" i="1"/>
  <c r="H1756" i="1"/>
  <c r="I1756" i="1"/>
  <c r="B1757" i="1"/>
  <c r="D1757" i="1"/>
  <c r="E1757" i="1"/>
  <c r="G1757" i="1"/>
  <c r="H1757" i="1"/>
  <c r="I1757" i="1"/>
  <c r="B1758" i="1"/>
  <c r="D1758" i="1"/>
  <c r="E1758" i="1"/>
  <c r="G1758" i="1"/>
  <c r="H1758" i="1"/>
  <c r="I1758" i="1"/>
  <c r="B1759" i="1"/>
  <c r="D1759" i="1"/>
  <c r="E1759" i="1"/>
  <c r="G1759" i="1"/>
  <c r="H1759" i="1"/>
  <c r="I1759" i="1"/>
  <c r="B1760" i="1"/>
  <c r="D1760" i="1"/>
  <c r="E1760" i="1"/>
  <c r="G1760" i="1"/>
  <c r="H1760" i="1"/>
  <c r="I1760" i="1"/>
  <c r="B1761" i="1"/>
  <c r="D1761" i="1"/>
  <c r="E1761" i="1"/>
  <c r="G1761" i="1"/>
  <c r="H1761" i="1"/>
  <c r="I1761" i="1"/>
  <c r="B1762" i="1"/>
  <c r="D1762" i="1"/>
  <c r="E1762" i="1"/>
  <c r="G1762" i="1"/>
  <c r="H1762" i="1"/>
  <c r="I1762" i="1"/>
  <c r="B1763" i="1"/>
  <c r="D1763" i="1"/>
  <c r="E1763" i="1"/>
  <c r="G1763" i="1"/>
  <c r="H1763" i="1"/>
  <c r="I1763" i="1"/>
  <c r="B1764" i="1"/>
  <c r="D1764" i="1"/>
  <c r="E1764" i="1"/>
  <c r="G1764" i="1"/>
  <c r="H1764" i="1"/>
  <c r="I1764" i="1"/>
  <c r="B1765" i="1"/>
  <c r="D1765" i="1"/>
  <c r="E1765" i="1"/>
  <c r="G1765" i="1"/>
  <c r="H1765" i="1"/>
  <c r="I1765" i="1"/>
  <c r="B1766" i="1"/>
  <c r="D1766" i="1"/>
  <c r="E1766" i="1"/>
  <c r="G1766" i="1"/>
  <c r="H1766" i="1"/>
  <c r="I1766" i="1"/>
  <c r="B1767" i="1"/>
  <c r="D1767" i="1"/>
  <c r="E1767" i="1"/>
  <c r="G1767" i="1"/>
  <c r="H1767" i="1"/>
  <c r="I1767" i="1"/>
  <c r="B1768" i="1"/>
  <c r="D1768" i="1"/>
  <c r="E1768" i="1"/>
  <c r="G1768" i="1"/>
  <c r="H1768" i="1"/>
  <c r="I1768" i="1"/>
  <c r="B1769" i="1"/>
  <c r="D1769" i="1"/>
  <c r="E1769" i="1"/>
  <c r="G1769" i="1"/>
  <c r="H1769" i="1"/>
  <c r="I1769" i="1"/>
  <c r="B1770" i="1"/>
  <c r="D1770" i="1"/>
  <c r="E1770" i="1"/>
  <c r="G1770" i="1"/>
  <c r="H1770" i="1"/>
  <c r="I1770" i="1"/>
  <c r="B1771" i="1"/>
  <c r="D1771" i="1"/>
  <c r="E1771" i="1"/>
  <c r="G1771" i="1"/>
  <c r="H1771" i="1"/>
  <c r="I1771" i="1"/>
  <c r="B1772" i="1"/>
  <c r="D1772" i="1"/>
  <c r="E1772" i="1"/>
  <c r="G1772" i="1"/>
  <c r="H1772" i="1"/>
  <c r="I1772" i="1"/>
  <c r="B1773" i="1"/>
  <c r="D1773" i="1"/>
  <c r="E1773" i="1"/>
  <c r="G1773" i="1"/>
  <c r="H1773" i="1"/>
  <c r="I1773" i="1"/>
  <c r="B1774" i="1"/>
  <c r="D1774" i="1"/>
  <c r="E1774" i="1"/>
  <c r="G1774" i="1"/>
  <c r="H1774" i="1"/>
  <c r="I1774" i="1"/>
  <c r="B1775" i="1"/>
  <c r="D1775" i="1"/>
  <c r="E1775" i="1"/>
  <c r="G1775" i="1"/>
  <c r="H1775" i="1"/>
  <c r="I1775" i="1"/>
  <c r="B1776" i="1"/>
  <c r="D1776" i="1"/>
  <c r="E1776" i="1"/>
  <c r="G1776" i="1"/>
  <c r="H1776" i="1"/>
  <c r="I1776" i="1"/>
  <c r="B1777" i="1"/>
  <c r="D1777" i="1"/>
  <c r="E1777" i="1"/>
  <c r="G1777" i="1"/>
  <c r="H1777" i="1"/>
  <c r="I1777" i="1"/>
  <c r="B1778" i="1"/>
  <c r="D1778" i="1"/>
  <c r="E1778" i="1"/>
  <c r="G1778" i="1"/>
  <c r="H1778" i="1"/>
  <c r="I1778" i="1"/>
  <c r="B1779" i="1"/>
  <c r="D1779" i="1"/>
  <c r="E1779" i="1"/>
  <c r="G1779" i="1"/>
  <c r="H1779" i="1"/>
  <c r="I1779" i="1"/>
  <c r="B1780" i="1"/>
  <c r="D1780" i="1"/>
  <c r="E1780" i="1"/>
  <c r="G1780" i="1"/>
  <c r="H1780" i="1"/>
  <c r="I1780" i="1"/>
  <c r="B1781" i="1"/>
  <c r="D1781" i="1"/>
  <c r="E1781" i="1"/>
  <c r="G1781" i="1"/>
  <c r="H1781" i="1"/>
  <c r="I1781" i="1"/>
  <c r="B1782" i="1"/>
  <c r="D1782" i="1"/>
  <c r="E1782" i="1"/>
  <c r="G1782" i="1"/>
  <c r="H1782" i="1"/>
  <c r="I1782" i="1"/>
  <c r="B1783" i="1"/>
  <c r="D1783" i="1"/>
  <c r="E1783" i="1"/>
  <c r="G1783" i="1"/>
  <c r="H1783" i="1"/>
  <c r="I1783" i="1"/>
  <c r="B1784" i="1"/>
  <c r="D1784" i="1"/>
  <c r="E1784" i="1"/>
  <c r="G1784" i="1"/>
  <c r="H1784" i="1"/>
  <c r="I1784" i="1"/>
  <c r="B1785" i="1"/>
  <c r="D1785" i="1"/>
  <c r="E1785" i="1"/>
  <c r="G1785" i="1"/>
  <c r="H1785" i="1"/>
  <c r="I1785" i="1"/>
  <c r="B1786" i="1"/>
  <c r="D1786" i="1"/>
  <c r="E1786" i="1"/>
  <c r="G1786" i="1"/>
  <c r="H1786" i="1"/>
  <c r="I1786" i="1"/>
  <c r="B1787" i="1"/>
  <c r="D1787" i="1"/>
  <c r="E1787" i="1"/>
  <c r="G1787" i="1"/>
  <c r="H1787" i="1"/>
  <c r="I1787" i="1"/>
  <c r="B1788" i="1"/>
  <c r="D1788" i="1"/>
  <c r="E1788" i="1"/>
  <c r="G1788" i="1"/>
  <c r="H1788" i="1"/>
  <c r="I1788" i="1"/>
  <c r="B1789" i="1"/>
  <c r="D1789" i="1"/>
  <c r="E1789" i="1"/>
  <c r="G1789" i="1"/>
  <c r="H1789" i="1"/>
  <c r="I1789" i="1"/>
  <c r="B1790" i="1"/>
  <c r="D1790" i="1"/>
  <c r="E1790" i="1"/>
  <c r="G1790" i="1"/>
  <c r="H1790" i="1"/>
  <c r="I1790" i="1"/>
  <c r="B1791" i="1"/>
  <c r="D1791" i="1"/>
  <c r="E1791" i="1"/>
  <c r="G1791" i="1"/>
  <c r="H1791" i="1"/>
  <c r="I1791" i="1"/>
  <c r="B1792" i="1"/>
  <c r="D1792" i="1"/>
  <c r="E1792" i="1"/>
  <c r="G1792" i="1"/>
  <c r="H1792" i="1"/>
  <c r="I1792" i="1"/>
  <c r="B1793" i="1"/>
  <c r="D1793" i="1"/>
  <c r="E1793" i="1"/>
  <c r="G1793" i="1"/>
  <c r="H1793" i="1"/>
  <c r="I1793" i="1"/>
  <c r="B1794" i="1"/>
  <c r="D1794" i="1"/>
  <c r="E1794" i="1"/>
  <c r="G1794" i="1"/>
  <c r="H1794" i="1"/>
  <c r="I1794" i="1"/>
  <c r="B1795" i="1"/>
  <c r="D1795" i="1"/>
  <c r="E1795" i="1"/>
  <c r="G1795" i="1"/>
  <c r="H1795" i="1"/>
  <c r="I1795" i="1"/>
  <c r="B1796" i="1"/>
  <c r="D1796" i="1"/>
  <c r="E1796" i="1"/>
  <c r="G1796" i="1"/>
  <c r="H1796" i="1"/>
  <c r="I1796" i="1"/>
  <c r="B1797" i="1"/>
  <c r="D1797" i="1"/>
  <c r="E1797" i="1"/>
  <c r="G1797" i="1"/>
  <c r="H1797" i="1"/>
  <c r="I1797" i="1"/>
  <c r="B1798" i="1"/>
  <c r="D1798" i="1"/>
  <c r="E1798" i="1"/>
  <c r="G1798" i="1"/>
  <c r="H1798" i="1"/>
  <c r="I1798" i="1"/>
  <c r="B1799" i="1"/>
  <c r="D1799" i="1"/>
  <c r="E1799" i="1"/>
  <c r="G1799" i="1"/>
  <c r="H1799" i="1"/>
  <c r="I1799" i="1"/>
  <c r="B1800" i="1"/>
  <c r="D1800" i="1"/>
  <c r="E1800" i="1"/>
  <c r="G1800" i="1"/>
  <c r="H1800" i="1"/>
  <c r="I1800" i="1"/>
  <c r="B1801" i="1"/>
  <c r="D1801" i="1"/>
  <c r="E1801" i="1"/>
  <c r="G1801" i="1"/>
  <c r="H1801" i="1"/>
  <c r="I1801" i="1"/>
  <c r="B1802" i="1"/>
  <c r="D1802" i="1"/>
  <c r="E1802" i="1"/>
  <c r="G1802" i="1"/>
  <c r="H1802" i="1"/>
  <c r="I1802" i="1"/>
  <c r="B1803" i="1"/>
  <c r="D1803" i="1"/>
  <c r="E1803" i="1"/>
  <c r="G1803" i="1"/>
  <c r="H1803" i="1"/>
  <c r="I1803" i="1"/>
  <c r="B1804" i="1"/>
  <c r="D1804" i="1"/>
  <c r="E1804" i="1"/>
  <c r="G1804" i="1"/>
  <c r="H1804" i="1"/>
  <c r="I1804" i="1"/>
  <c r="B1805" i="1"/>
  <c r="D1805" i="1"/>
  <c r="E1805" i="1"/>
  <c r="G1805" i="1"/>
  <c r="H1805" i="1"/>
  <c r="I1805" i="1"/>
  <c r="B1806" i="1"/>
  <c r="D1806" i="1"/>
  <c r="E1806" i="1"/>
  <c r="G1806" i="1"/>
  <c r="H1806" i="1"/>
  <c r="I1806" i="1"/>
  <c r="B1807" i="1"/>
  <c r="D1807" i="1"/>
  <c r="E1807" i="1"/>
  <c r="G1807" i="1"/>
  <c r="H1807" i="1"/>
  <c r="I1807" i="1"/>
  <c r="B1808" i="1"/>
  <c r="D1808" i="1"/>
  <c r="E1808" i="1"/>
  <c r="G1808" i="1"/>
  <c r="H1808" i="1"/>
  <c r="I1808" i="1"/>
  <c r="B1809" i="1"/>
  <c r="D1809" i="1"/>
  <c r="E1809" i="1"/>
  <c r="G1809" i="1"/>
  <c r="H1809" i="1"/>
  <c r="I1809" i="1"/>
  <c r="B1810" i="1"/>
  <c r="D1810" i="1"/>
  <c r="E1810" i="1"/>
  <c r="G1810" i="1"/>
  <c r="H1810" i="1"/>
  <c r="I1810" i="1"/>
  <c r="B1811" i="1"/>
  <c r="D1811" i="1"/>
  <c r="E1811" i="1"/>
  <c r="G1811" i="1"/>
  <c r="H1811" i="1"/>
  <c r="I1811" i="1"/>
  <c r="B1812" i="1"/>
  <c r="D1812" i="1"/>
  <c r="E1812" i="1"/>
  <c r="G1812" i="1"/>
  <c r="H1812" i="1"/>
  <c r="I1812" i="1"/>
  <c r="B1813" i="1"/>
  <c r="D1813" i="1"/>
  <c r="E1813" i="1"/>
  <c r="G1813" i="1"/>
  <c r="H1813" i="1"/>
  <c r="I1813" i="1"/>
  <c r="B1814" i="1"/>
  <c r="D1814" i="1"/>
  <c r="E1814" i="1"/>
  <c r="G1814" i="1"/>
  <c r="H1814" i="1"/>
  <c r="I1814" i="1"/>
  <c r="B1815" i="1"/>
  <c r="D1815" i="1"/>
  <c r="E1815" i="1"/>
  <c r="G1815" i="1"/>
  <c r="H1815" i="1"/>
  <c r="I1815" i="1"/>
  <c r="B1816" i="1"/>
  <c r="D1816" i="1"/>
  <c r="E1816" i="1"/>
  <c r="G1816" i="1"/>
  <c r="H1816" i="1"/>
  <c r="I1816" i="1"/>
  <c r="B1817" i="1"/>
  <c r="D1817" i="1"/>
  <c r="E1817" i="1"/>
  <c r="G1817" i="1"/>
  <c r="H1817" i="1"/>
  <c r="I1817" i="1"/>
  <c r="B1818" i="1"/>
  <c r="D1818" i="1"/>
  <c r="E1818" i="1"/>
  <c r="G1818" i="1"/>
  <c r="H1818" i="1"/>
  <c r="I1818" i="1"/>
  <c r="B1819" i="1"/>
  <c r="D1819" i="1"/>
  <c r="E1819" i="1"/>
  <c r="G1819" i="1"/>
  <c r="H1819" i="1"/>
  <c r="I1819" i="1"/>
  <c r="B1820" i="1"/>
  <c r="D1820" i="1"/>
  <c r="E1820" i="1"/>
  <c r="G1820" i="1"/>
  <c r="H1820" i="1"/>
  <c r="I1820" i="1"/>
  <c r="B1821" i="1"/>
  <c r="D1821" i="1"/>
  <c r="E1821" i="1"/>
  <c r="G1821" i="1"/>
  <c r="H1821" i="1"/>
  <c r="I1821" i="1"/>
  <c r="B1822" i="1"/>
  <c r="D1822" i="1"/>
  <c r="E1822" i="1"/>
  <c r="G1822" i="1"/>
  <c r="H1822" i="1"/>
  <c r="I1822" i="1"/>
  <c r="B1823" i="1"/>
  <c r="D1823" i="1"/>
  <c r="E1823" i="1"/>
  <c r="G1823" i="1"/>
  <c r="H1823" i="1"/>
  <c r="I1823" i="1"/>
  <c r="B1824" i="1"/>
  <c r="D1824" i="1"/>
  <c r="E1824" i="1"/>
  <c r="G1824" i="1"/>
  <c r="H1824" i="1"/>
  <c r="I1824" i="1"/>
  <c r="B1825" i="1"/>
  <c r="D1825" i="1"/>
  <c r="E1825" i="1"/>
  <c r="G1825" i="1"/>
  <c r="H1825" i="1"/>
  <c r="I1825" i="1"/>
  <c r="B1826" i="1"/>
  <c r="D1826" i="1"/>
  <c r="E1826" i="1"/>
  <c r="G1826" i="1"/>
  <c r="H1826" i="1"/>
  <c r="I1826" i="1"/>
  <c r="B1827" i="1"/>
  <c r="D1827" i="1"/>
  <c r="E1827" i="1"/>
  <c r="G1827" i="1"/>
  <c r="H1827" i="1"/>
  <c r="I1827" i="1"/>
  <c r="B1828" i="1"/>
  <c r="D1828" i="1"/>
  <c r="E1828" i="1"/>
  <c r="G1828" i="1"/>
  <c r="H1828" i="1"/>
  <c r="I1828" i="1"/>
  <c r="B1829" i="1"/>
  <c r="D1829" i="1"/>
  <c r="E1829" i="1"/>
  <c r="G1829" i="1"/>
  <c r="H1829" i="1"/>
  <c r="I1829" i="1"/>
  <c r="B1830" i="1"/>
  <c r="D1830" i="1"/>
  <c r="E1830" i="1"/>
  <c r="G1830" i="1"/>
  <c r="H1830" i="1"/>
  <c r="I1830" i="1"/>
  <c r="B1831" i="1"/>
  <c r="D1831" i="1"/>
  <c r="E1831" i="1"/>
  <c r="G1831" i="1"/>
  <c r="H1831" i="1"/>
  <c r="I1831" i="1"/>
  <c r="B1832" i="1"/>
  <c r="D1832" i="1"/>
  <c r="E1832" i="1"/>
  <c r="G1832" i="1"/>
  <c r="H1832" i="1"/>
  <c r="I1832" i="1"/>
  <c r="B1833" i="1"/>
  <c r="D1833" i="1"/>
  <c r="E1833" i="1"/>
  <c r="G1833" i="1"/>
  <c r="H1833" i="1"/>
  <c r="I1833" i="1"/>
  <c r="B1834" i="1"/>
  <c r="D1834" i="1"/>
  <c r="E1834" i="1"/>
  <c r="G1834" i="1"/>
  <c r="H1834" i="1"/>
  <c r="I1834" i="1"/>
  <c r="B1835" i="1"/>
  <c r="D1835" i="1"/>
  <c r="E1835" i="1"/>
  <c r="G1835" i="1"/>
  <c r="H1835" i="1"/>
  <c r="I1835" i="1"/>
  <c r="B1836" i="1"/>
  <c r="D1836" i="1"/>
  <c r="E1836" i="1"/>
  <c r="G1836" i="1"/>
  <c r="H1836" i="1"/>
  <c r="I1836" i="1"/>
  <c r="B1837" i="1"/>
  <c r="D1837" i="1"/>
  <c r="E1837" i="1"/>
  <c r="G1837" i="1"/>
  <c r="H1837" i="1"/>
  <c r="I1837" i="1"/>
  <c r="B1838" i="1"/>
  <c r="D1838" i="1"/>
  <c r="E1838" i="1"/>
  <c r="G1838" i="1"/>
  <c r="H1838" i="1"/>
  <c r="I1838" i="1"/>
  <c r="B1839" i="1"/>
  <c r="D1839" i="1"/>
  <c r="E1839" i="1"/>
  <c r="G1839" i="1"/>
  <c r="H1839" i="1"/>
  <c r="I1839" i="1"/>
  <c r="B1840" i="1"/>
  <c r="D1840" i="1"/>
  <c r="E1840" i="1"/>
  <c r="G1840" i="1"/>
  <c r="H1840" i="1"/>
  <c r="I1840" i="1"/>
  <c r="B1841" i="1"/>
  <c r="D1841" i="1"/>
  <c r="E1841" i="1"/>
  <c r="G1841" i="1"/>
  <c r="H1841" i="1"/>
  <c r="I1841" i="1"/>
  <c r="B1842" i="1"/>
  <c r="D1842" i="1"/>
  <c r="E1842" i="1"/>
  <c r="G1842" i="1"/>
  <c r="H1842" i="1"/>
  <c r="I1842" i="1"/>
  <c r="B1843" i="1"/>
  <c r="D1843" i="1"/>
  <c r="E1843" i="1"/>
  <c r="G1843" i="1"/>
  <c r="H1843" i="1"/>
  <c r="I1843" i="1"/>
  <c r="B1844" i="1"/>
  <c r="D1844" i="1"/>
  <c r="E1844" i="1"/>
  <c r="G1844" i="1"/>
  <c r="H1844" i="1"/>
  <c r="I1844" i="1"/>
  <c r="B1845" i="1"/>
  <c r="D1845" i="1"/>
  <c r="E1845" i="1"/>
  <c r="G1845" i="1"/>
  <c r="H1845" i="1"/>
  <c r="I1845" i="1"/>
  <c r="B1846" i="1"/>
  <c r="D1846" i="1"/>
  <c r="E1846" i="1"/>
  <c r="G1846" i="1"/>
  <c r="H1846" i="1"/>
  <c r="I1846" i="1"/>
  <c r="B1847" i="1"/>
  <c r="D1847" i="1"/>
  <c r="E1847" i="1"/>
  <c r="G1847" i="1"/>
  <c r="H1847" i="1"/>
  <c r="I1847" i="1"/>
  <c r="B1848" i="1"/>
  <c r="D1848" i="1"/>
  <c r="E1848" i="1"/>
  <c r="G1848" i="1"/>
  <c r="H1848" i="1"/>
  <c r="I1848" i="1"/>
  <c r="B1849" i="1"/>
  <c r="D1849" i="1"/>
  <c r="E1849" i="1"/>
  <c r="G1849" i="1"/>
  <c r="H1849" i="1"/>
  <c r="I1849" i="1"/>
  <c r="B1850" i="1"/>
  <c r="D1850" i="1"/>
  <c r="E1850" i="1"/>
  <c r="G1850" i="1"/>
  <c r="H1850" i="1"/>
  <c r="I1850" i="1"/>
  <c r="B1851" i="1"/>
  <c r="D1851" i="1"/>
  <c r="E1851" i="1"/>
  <c r="G1851" i="1"/>
  <c r="H1851" i="1"/>
  <c r="I1851" i="1"/>
  <c r="B1852" i="1"/>
  <c r="D1852" i="1"/>
  <c r="E1852" i="1"/>
  <c r="G1852" i="1"/>
  <c r="H1852" i="1"/>
  <c r="I1852" i="1"/>
  <c r="B1853" i="1"/>
  <c r="D1853" i="1"/>
  <c r="E1853" i="1"/>
  <c r="G1853" i="1"/>
  <c r="H1853" i="1"/>
  <c r="I1853" i="1"/>
  <c r="B1854" i="1"/>
  <c r="D1854" i="1"/>
  <c r="E1854" i="1"/>
  <c r="G1854" i="1"/>
  <c r="H1854" i="1"/>
  <c r="I1854" i="1"/>
  <c r="B1855" i="1"/>
  <c r="D1855" i="1"/>
  <c r="E1855" i="1"/>
  <c r="G1855" i="1"/>
  <c r="H1855" i="1"/>
  <c r="I1855" i="1"/>
  <c r="B1856" i="1"/>
  <c r="D1856" i="1"/>
  <c r="E1856" i="1"/>
  <c r="G1856" i="1"/>
  <c r="H1856" i="1"/>
  <c r="I1856" i="1"/>
  <c r="B1857" i="1"/>
  <c r="D1857" i="1"/>
  <c r="E1857" i="1"/>
  <c r="G1857" i="1"/>
  <c r="H1857" i="1"/>
  <c r="I1857" i="1"/>
  <c r="B1858" i="1"/>
  <c r="D1858" i="1"/>
  <c r="E1858" i="1"/>
  <c r="G1858" i="1"/>
  <c r="H1858" i="1"/>
  <c r="I1858" i="1"/>
  <c r="B1859" i="1"/>
  <c r="D1859" i="1"/>
  <c r="E1859" i="1"/>
  <c r="G1859" i="1"/>
  <c r="H1859" i="1"/>
  <c r="I1859" i="1"/>
  <c r="B1860" i="1"/>
  <c r="D1860" i="1"/>
  <c r="E1860" i="1"/>
  <c r="G1860" i="1"/>
  <c r="H1860" i="1"/>
  <c r="I1860" i="1"/>
  <c r="B1861" i="1"/>
  <c r="D1861" i="1"/>
  <c r="E1861" i="1"/>
  <c r="G1861" i="1"/>
  <c r="H1861" i="1"/>
  <c r="I1861" i="1"/>
  <c r="B1862" i="1"/>
  <c r="D1862" i="1"/>
  <c r="E1862" i="1"/>
  <c r="G1862" i="1"/>
  <c r="H1862" i="1"/>
  <c r="I1862" i="1"/>
  <c r="B1863" i="1"/>
  <c r="D1863" i="1"/>
  <c r="E1863" i="1"/>
  <c r="G1863" i="1"/>
  <c r="H1863" i="1"/>
  <c r="I1863" i="1"/>
  <c r="B1864" i="1"/>
  <c r="D1864" i="1"/>
  <c r="E1864" i="1"/>
  <c r="G1864" i="1"/>
  <c r="H1864" i="1"/>
  <c r="I1864" i="1"/>
  <c r="B1865" i="1"/>
  <c r="D1865" i="1"/>
  <c r="E1865" i="1"/>
  <c r="G1865" i="1"/>
  <c r="H1865" i="1"/>
  <c r="I1865" i="1"/>
  <c r="B1866" i="1"/>
  <c r="D1866" i="1"/>
  <c r="E1866" i="1"/>
  <c r="G1866" i="1"/>
  <c r="H1866" i="1"/>
  <c r="I1866" i="1"/>
  <c r="B1867" i="1"/>
  <c r="D1867" i="1"/>
  <c r="E1867" i="1"/>
  <c r="G1867" i="1"/>
  <c r="H1867" i="1"/>
  <c r="I1867" i="1"/>
  <c r="B1868" i="1"/>
  <c r="D1868" i="1"/>
  <c r="E1868" i="1"/>
  <c r="G1868" i="1"/>
  <c r="H1868" i="1"/>
  <c r="I1868" i="1"/>
  <c r="B1869" i="1"/>
  <c r="D1869" i="1"/>
  <c r="E1869" i="1"/>
  <c r="G1869" i="1"/>
  <c r="H1869" i="1"/>
  <c r="I1869" i="1"/>
  <c r="B1870" i="1"/>
  <c r="D1870" i="1"/>
  <c r="E1870" i="1"/>
  <c r="G1870" i="1"/>
  <c r="H1870" i="1"/>
  <c r="I1870" i="1"/>
  <c r="B1871" i="1"/>
  <c r="D1871" i="1"/>
  <c r="E1871" i="1"/>
  <c r="G1871" i="1"/>
  <c r="H1871" i="1"/>
  <c r="I1871" i="1"/>
  <c r="B1872" i="1"/>
  <c r="D1872" i="1"/>
  <c r="E1872" i="1"/>
  <c r="G1872" i="1"/>
  <c r="H1872" i="1"/>
  <c r="I1872" i="1"/>
  <c r="B1873" i="1"/>
  <c r="D1873" i="1"/>
  <c r="E1873" i="1"/>
  <c r="G1873" i="1"/>
  <c r="H1873" i="1"/>
  <c r="I1873" i="1"/>
  <c r="B1874" i="1"/>
  <c r="D1874" i="1"/>
  <c r="E1874" i="1"/>
  <c r="G1874" i="1"/>
  <c r="H1874" i="1"/>
  <c r="I1874" i="1"/>
  <c r="B1875" i="1"/>
  <c r="D1875" i="1"/>
  <c r="E1875" i="1"/>
  <c r="G1875" i="1"/>
  <c r="H1875" i="1"/>
  <c r="I1875" i="1"/>
  <c r="B1876" i="1"/>
  <c r="D1876" i="1"/>
  <c r="E1876" i="1"/>
  <c r="G1876" i="1"/>
  <c r="H1876" i="1"/>
  <c r="I1876" i="1"/>
  <c r="B1877" i="1"/>
  <c r="D1877" i="1"/>
  <c r="E1877" i="1"/>
  <c r="G1877" i="1"/>
  <c r="H1877" i="1"/>
  <c r="I1877" i="1"/>
  <c r="B1878" i="1"/>
  <c r="D1878" i="1"/>
  <c r="E1878" i="1"/>
  <c r="G1878" i="1"/>
  <c r="H1878" i="1"/>
  <c r="I1878" i="1"/>
  <c r="B1879" i="1"/>
  <c r="D1879" i="1"/>
  <c r="E1879" i="1"/>
  <c r="G1879" i="1"/>
  <c r="H1879" i="1"/>
  <c r="I1879" i="1"/>
  <c r="B1880" i="1"/>
  <c r="D1880" i="1"/>
  <c r="E1880" i="1"/>
  <c r="G1880" i="1"/>
  <c r="H1880" i="1"/>
  <c r="I1880" i="1"/>
  <c r="B1881" i="1"/>
  <c r="D1881" i="1"/>
  <c r="E1881" i="1"/>
  <c r="G1881" i="1"/>
  <c r="H1881" i="1"/>
  <c r="I1881" i="1"/>
  <c r="B1882" i="1"/>
  <c r="D1882" i="1"/>
  <c r="E1882" i="1"/>
  <c r="G1882" i="1"/>
  <c r="H1882" i="1"/>
  <c r="I1882" i="1"/>
  <c r="B1883" i="1"/>
  <c r="D1883" i="1"/>
  <c r="E1883" i="1"/>
  <c r="G1883" i="1"/>
  <c r="H1883" i="1"/>
  <c r="I1883" i="1"/>
  <c r="B1884" i="1"/>
  <c r="D1884" i="1"/>
  <c r="E1884" i="1"/>
  <c r="G1884" i="1"/>
  <c r="H1884" i="1"/>
  <c r="I1884" i="1"/>
  <c r="B1885" i="1"/>
  <c r="D1885" i="1"/>
  <c r="E1885" i="1"/>
  <c r="G1885" i="1"/>
  <c r="H1885" i="1"/>
  <c r="I1885" i="1"/>
  <c r="B1886" i="1"/>
  <c r="D1886" i="1"/>
  <c r="E1886" i="1"/>
  <c r="G1886" i="1"/>
  <c r="H1886" i="1"/>
  <c r="I1886" i="1"/>
  <c r="B1887" i="1"/>
  <c r="D1887" i="1"/>
  <c r="E1887" i="1"/>
  <c r="G1887" i="1"/>
  <c r="H1887" i="1"/>
  <c r="I1887" i="1"/>
  <c r="B1888" i="1"/>
  <c r="D1888" i="1"/>
  <c r="E1888" i="1"/>
  <c r="G1888" i="1"/>
  <c r="H1888" i="1"/>
  <c r="I1888" i="1"/>
  <c r="B1889" i="1"/>
  <c r="D1889" i="1"/>
  <c r="E1889" i="1"/>
  <c r="G1889" i="1"/>
  <c r="H1889" i="1"/>
  <c r="I1889" i="1"/>
  <c r="B1890" i="1"/>
  <c r="D1890" i="1"/>
  <c r="E1890" i="1"/>
  <c r="G1890" i="1"/>
  <c r="H1890" i="1"/>
  <c r="I1890" i="1"/>
  <c r="B1891" i="1"/>
  <c r="D1891" i="1"/>
  <c r="E1891" i="1"/>
  <c r="G1891" i="1"/>
  <c r="H1891" i="1"/>
  <c r="I1891" i="1"/>
  <c r="B1892" i="1"/>
  <c r="D1892" i="1"/>
  <c r="E1892" i="1"/>
  <c r="G1892" i="1"/>
  <c r="H1892" i="1"/>
  <c r="I1892" i="1"/>
  <c r="B1893" i="1"/>
  <c r="D1893" i="1"/>
  <c r="E1893" i="1"/>
  <c r="G1893" i="1"/>
  <c r="H1893" i="1"/>
  <c r="I1893" i="1"/>
  <c r="B1894" i="1"/>
  <c r="D1894" i="1"/>
  <c r="E1894" i="1"/>
  <c r="G1894" i="1"/>
  <c r="H1894" i="1"/>
  <c r="I1894" i="1"/>
  <c r="B1895" i="1"/>
  <c r="D1895" i="1"/>
  <c r="E1895" i="1"/>
  <c r="G1895" i="1"/>
  <c r="H1895" i="1"/>
  <c r="I1895" i="1"/>
  <c r="B1896" i="1"/>
  <c r="D1896" i="1"/>
  <c r="E1896" i="1"/>
  <c r="G1896" i="1"/>
  <c r="H1896" i="1"/>
  <c r="I1896" i="1"/>
  <c r="B1897" i="1"/>
  <c r="D1897" i="1"/>
  <c r="E1897" i="1"/>
  <c r="G1897" i="1"/>
  <c r="H1897" i="1"/>
  <c r="I1897" i="1"/>
  <c r="B1898" i="1"/>
  <c r="D1898" i="1"/>
  <c r="E1898" i="1"/>
  <c r="G1898" i="1"/>
  <c r="H1898" i="1"/>
  <c r="I1898" i="1"/>
  <c r="B1899" i="1"/>
  <c r="D1899" i="1"/>
  <c r="E1899" i="1"/>
  <c r="G1899" i="1"/>
  <c r="H1899" i="1"/>
  <c r="I1899" i="1"/>
  <c r="B1900" i="1"/>
  <c r="D1900" i="1"/>
  <c r="E1900" i="1"/>
  <c r="G1900" i="1"/>
  <c r="H1900" i="1"/>
  <c r="I1900" i="1"/>
  <c r="B1901" i="1"/>
  <c r="D1901" i="1"/>
  <c r="E1901" i="1"/>
  <c r="G1901" i="1"/>
  <c r="H1901" i="1"/>
  <c r="I1901" i="1"/>
  <c r="B1902" i="1"/>
  <c r="D1902" i="1"/>
  <c r="E1902" i="1"/>
  <c r="G1902" i="1"/>
  <c r="H1902" i="1"/>
  <c r="I1902" i="1"/>
  <c r="B1903" i="1"/>
  <c r="D1903" i="1"/>
  <c r="E1903" i="1"/>
  <c r="G1903" i="1"/>
  <c r="H1903" i="1"/>
  <c r="I1903" i="1"/>
  <c r="B1904" i="1"/>
  <c r="D1904" i="1"/>
  <c r="E1904" i="1"/>
  <c r="G1904" i="1"/>
  <c r="H1904" i="1"/>
  <c r="I1904" i="1"/>
  <c r="B1905" i="1"/>
  <c r="D1905" i="1"/>
  <c r="E1905" i="1"/>
  <c r="G1905" i="1"/>
  <c r="H1905" i="1"/>
  <c r="I1905" i="1"/>
  <c r="B1906" i="1"/>
  <c r="D1906" i="1"/>
  <c r="E1906" i="1"/>
  <c r="G1906" i="1"/>
  <c r="H1906" i="1"/>
  <c r="I1906" i="1"/>
  <c r="B1907" i="1"/>
  <c r="D1907" i="1"/>
  <c r="E1907" i="1"/>
  <c r="G1907" i="1"/>
  <c r="H1907" i="1"/>
  <c r="I1907" i="1"/>
  <c r="B1908" i="1"/>
  <c r="D1908" i="1"/>
  <c r="E1908" i="1"/>
  <c r="G1908" i="1"/>
  <c r="H1908" i="1"/>
  <c r="I1908" i="1"/>
  <c r="B1909" i="1"/>
  <c r="D1909" i="1"/>
  <c r="E1909" i="1"/>
  <c r="G1909" i="1"/>
  <c r="H1909" i="1"/>
  <c r="I1909" i="1"/>
  <c r="B1910" i="1"/>
  <c r="D1910" i="1"/>
  <c r="E1910" i="1"/>
  <c r="G1910" i="1"/>
  <c r="H1910" i="1"/>
  <c r="I1910" i="1"/>
  <c r="B1911" i="1"/>
  <c r="D1911" i="1"/>
  <c r="E1911" i="1"/>
  <c r="G1911" i="1"/>
  <c r="H1911" i="1"/>
  <c r="I1911" i="1"/>
  <c r="B1912" i="1"/>
  <c r="D1912" i="1"/>
  <c r="E1912" i="1"/>
  <c r="G1912" i="1"/>
  <c r="H1912" i="1"/>
  <c r="I1912" i="1"/>
  <c r="B1913" i="1"/>
  <c r="D1913" i="1"/>
  <c r="E1913" i="1"/>
  <c r="G1913" i="1"/>
  <c r="H1913" i="1"/>
  <c r="I1913" i="1"/>
  <c r="B1914" i="1"/>
  <c r="D1914" i="1"/>
  <c r="E1914" i="1"/>
  <c r="G1914" i="1"/>
  <c r="H1914" i="1"/>
  <c r="I1914" i="1"/>
  <c r="B1915" i="1"/>
  <c r="D1915" i="1"/>
  <c r="E1915" i="1"/>
  <c r="G1915" i="1"/>
  <c r="H1915" i="1"/>
  <c r="I1915" i="1"/>
  <c r="B1916" i="1"/>
  <c r="D1916" i="1"/>
  <c r="E1916" i="1"/>
  <c r="G1916" i="1"/>
  <c r="H1916" i="1"/>
  <c r="I1916" i="1"/>
  <c r="B1917" i="1"/>
  <c r="D1917" i="1"/>
  <c r="E1917" i="1"/>
  <c r="G1917" i="1"/>
  <c r="H1917" i="1"/>
  <c r="I1917" i="1"/>
  <c r="B1918" i="1"/>
  <c r="D1918" i="1"/>
  <c r="E1918" i="1"/>
  <c r="G1918" i="1"/>
  <c r="H1918" i="1"/>
  <c r="I1918" i="1"/>
  <c r="B1919" i="1"/>
  <c r="D1919" i="1"/>
  <c r="E1919" i="1"/>
  <c r="G1919" i="1"/>
  <c r="H1919" i="1"/>
  <c r="I1919" i="1"/>
  <c r="B1920" i="1"/>
  <c r="D1920" i="1"/>
  <c r="E1920" i="1"/>
  <c r="G1920" i="1"/>
  <c r="H1920" i="1"/>
  <c r="I1920" i="1"/>
  <c r="B1921" i="1"/>
  <c r="D1921" i="1"/>
  <c r="E1921" i="1"/>
  <c r="G1921" i="1"/>
  <c r="H1921" i="1"/>
  <c r="I1921" i="1"/>
  <c r="B1922" i="1"/>
  <c r="D1922" i="1"/>
  <c r="E1922" i="1"/>
  <c r="G1922" i="1"/>
  <c r="H1922" i="1"/>
  <c r="I1922" i="1"/>
  <c r="B1923" i="1"/>
  <c r="D1923" i="1"/>
  <c r="E1923" i="1"/>
  <c r="G1923" i="1"/>
  <c r="H1923" i="1"/>
  <c r="I1923" i="1"/>
  <c r="B1924" i="1"/>
  <c r="D1924" i="1"/>
  <c r="E1924" i="1"/>
  <c r="G1924" i="1"/>
  <c r="H1924" i="1"/>
  <c r="I1924" i="1"/>
  <c r="B1925" i="1"/>
  <c r="D1925" i="1"/>
  <c r="E1925" i="1"/>
  <c r="G1925" i="1"/>
  <c r="H1925" i="1"/>
  <c r="I1925" i="1"/>
  <c r="B1926" i="1"/>
  <c r="D1926" i="1"/>
  <c r="E1926" i="1"/>
  <c r="G1926" i="1"/>
  <c r="H1926" i="1"/>
  <c r="I1926" i="1"/>
  <c r="B1927" i="1"/>
  <c r="D1927" i="1"/>
  <c r="E1927" i="1"/>
  <c r="G1927" i="1"/>
  <c r="H1927" i="1"/>
  <c r="I1927" i="1"/>
  <c r="B1928" i="1"/>
  <c r="D1928" i="1"/>
  <c r="E1928" i="1"/>
  <c r="G1928" i="1"/>
  <c r="H1928" i="1"/>
  <c r="I1928" i="1"/>
  <c r="B1929" i="1"/>
  <c r="D1929" i="1"/>
  <c r="E1929" i="1"/>
  <c r="G1929" i="1"/>
  <c r="H1929" i="1"/>
  <c r="I1929" i="1"/>
  <c r="B1930" i="1"/>
  <c r="D1930" i="1"/>
  <c r="E1930" i="1"/>
  <c r="G1930" i="1"/>
  <c r="H1930" i="1"/>
  <c r="I1930" i="1"/>
  <c r="B1931" i="1"/>
  <c r="D1931" i="1"/>
  <c r="E1931" i="1"/>
  <c r="G1931" i="1"/>
  <c r="H1931" i="1"/>
  <c r="I1931" i="1"/>
  <c r="B1932" i="1"/>
  <c r="D1932" i="1"/>
  <c r="E1932" i="1"/>
  <c r="G1932" i="1"/>
  <c r="H1932" i="1"/>
  <c r="I1932" i="1"/>
  <c r="B1933" i="1"/>
  <c r="D1933" i="1"/>
  <c r="E1933" i="1"/>
  <c r="G1933" i="1"/>
  <c r="H1933" i="1"/>
  <c r="I1933" i="1"/>
  <c r="B1934" i="1"/>
  <c r="D1934" i="1"/>
  <c r="E1934" i="1"/>
  <c r="G1934" i="1"/>
  <c r="H1934" i="1"/>
  <c r="I1934" i="1"/>
  <c r="B1935" i="1"/>
  <c r="D1935" i="1"/>
  <c r="E1935" i="1"/>
  <c r="G1935" i="1"/>
  <c r="H1935" i="1"/>
  <c r="I1935" i="1"/>
  <c r="B1936" i="1"/>
  <c r="D1936" i="1"/>
  <c r="E1936" i="1"/>
  <c r="G1936" i="1"/>
  <c r="H1936" i="1"/>
  <c r="I1936" i="1"/>
  <c r="B1937" i="1"/>
  <c r="D1937" i="1"/>
  <c r="E1937" i="1"/>
  <c r="G1937" i="1"/>
  <c r="H1937" i="1"/>
  <c r="I1937" i="1"/>
  <c r="B1938" i="1"/>
  <c r="D1938" i="1"/>
  <c r="E1938" i="1"/>
  <c r="G1938" i="1"/>
  <c r="H1938" i="1"/>
  <c r="I1938" i="1"/>
  <c r="B1939" i="1"/>
  <c r="D1939" i="1"/>
  <c r="E1939" i="1"/>
  <c r="G1939" i="1"/>
  <c r="H1939" i="1"/>
  <c r="I1939" i="1"/>
  <c r="B1940" i="1"/>
  <c r="D1940" i="1"/>
  <c r="E1940" i="1"/>
  <c r="G1940" i="1"/>
  <c r="H1940" i="1"/>
  <c r="I1940" i="1"/>
  <c r="B1941" i="1"/>
  <c r="D1941" i="1"/>
  <c r="E1941" i="1"/>
  <c r="G1941" i="1"/>
  <c r="H1941" i="1"/>
  <c r="I1941" i="1"/>
  <c r="B1942" i="1"/>
  <c r="D1942" i="1"/>
  <c r="E1942" i="1"/>
  <c r="G1942" i="1"/>
  <c r="H1942" i="1"/>
  <c r="I1942" i="1"/>
  <c r="B1943" i="1"/>
  <c r="D1943" i="1"/>
  <c r="E1943" i="1"/>
  <c r="G1943" i="1"/>
  <c r="H1943" i="1"/>
  <c r="I1943" i="1"/>
  <c r="B1944" i="1"/>
  <c r="D1944" i="1"/>
  <c r="E1944" i="1"/>
  <c r="G1944" i="1"/>
  <c r="H1944" i="1"/>
  <c r="I1944" i="1"/>
  <c r="B1945" i="1"/>
  <c r="D1945" i="1"/>
  <c r="E1945" i="1"/>
  <c r="G1945" i="1"/>
  <c r="H1945" i="1"/>
  <c r="I1945" i="1"/>
  <c r="B1946" i="1"/>
  <c r="D1946" i="1"/>
  <c r="E1946" i="1"/>
  <c r="G1946" i="1"/>
  <c r="H1946" i="1"/>
  <c r="I1946" i="1"/>
  <c r="B1947" i="1"/>
  <c r="D1947" i="1"/>
  <c r="E1947" i="1"/>
  <c r="G1947" i="1"/>
  <c r="H1947" i="1"/>
  <c r="I1947" i="1"/>
  <c r="B1948" i="1"/>
  <c r="D1948" i="1"/>
  <c r="E1948" i="1"/>
  <c r="G1948" i="1"/>
  <c r="H1948" i="1"/>
  <c r="I1948" i="1"/>
  <c r="B1949" i="1"/>
  <c r="D1949" i="1"/>
  <c r="E1949" i="1"/>
  <c r="G1949" i="1"/>
  <c r="H1949" i="1"/>
  <c r="I1949" i="1"/>
  <c r="B1950" i="1"/>
  <c r="D1950" i="1"/>
  <c r="E1950" i="1"/>
  <c r="G1950" i="1"/>
  <c r="H1950" i="1"/>
  <c r="I1950" i="1"/>
  <c r="B1951" i="1"/>
  <c r="D1951" i="1"/>
  <c r="E1951" i="1"/>
  <c r="G1951" i="1"/>
  <c r="H1951" i="1"/>
  <c r="I1951" i="1"/>
  <c r="B1952" i="1"/>
  <c r="D1952" i="1"/>
  <c r="E1952" i="1"/>
  <c r="G1952" i="1"/>
  <c r="H1952" i="1"/>
  <c r="I1952" i="1"/>
  <c r="B1953" i="1"/>
  <c r="D1953" i="1"/>
  <c r="E1953" i="1"/>
  <c r="G1953" i="1"/>
  <c r="H1953" i="1"/>
  <c r="I1953" i="1"/>
  <c r="B1954" i="1"/>
  <c r="D1954" i="1"/>
  <c r="E1954" i="1"/>
  <c r="G1954" i="1"/>
  <c r="H1954" i="1"/>
  <c r="I1954" i="1"/>
  <c r="B1955" i="1"/>
  <c r="D1955" i="1"/>
  <c r="E1955" i="1"/>
  <c r="G1955" i="1"/>
  <c r="H1955" i="1"/>
  <c r="I1955" i="1"/>
  <c r="B1956" i="1"/>
  <c r="D1956" i="1"/>
  <c r="E1956" i="1"/>
  <c r="G1956" i="1"/>
  <c r="H1956" i="1"/>
  <c r="I1956" i="1"/>
  <c r="B1957" i="1"/>
  <c r="D1957" i="1"/>
  <c r="E1957" i="1"/>
  <c r="G1957" i="1"/>
  <c r="H1957" i="1"/>
  <c r="I1957" i="1"/>
  <c r="B1958" i="1"/>
  <c r="D1958" i="1"/>
  <c r="E1958" i="1"/>
  <c r="G1958" i="1"/>
  <c r="H1958" i="1"/>
  <c r="I1958" i="1"/>
  <c r="B1959" i="1"/>
  <c r="D1959" i="1"/>
  <c r="E1959" i="1"/>
  <c r="G1959" i="1"/>
  <c r="H1959" i="1"/>
  <c r="I1959" i="1"/>
  <c r="B1960" i="1"/>
  <c r="D1960" i="1"/>
  <c r="E1960" i="1"/>
  <c r="G1960" i="1"/>
  <c r="H1960" i="1"/>
  <c r="I1960" i="1"/>
  <c r="B1961" i="1"/>
  <c r="D1961" i="1"/>
  <c r="E1961" i="1"/>
  <c r="G1961" i="1"/>
  <c r="H1961" i="1"/>
  <c r="I1961" i="1"/>
  <c r="B1962" i="1"/>
  <c r="D1962" i="1"/>
  <c r="E1962" i="1"/>
  <c r="G1962" i="1"/>
  <c r="H1962" i="1"/>
  <c r="I1962" i="1"/>
  <c r="B1963" i="1"/>
  <c r="D1963" i="1"/>
  <c r="E1963" i="1"/>
  <c r="G1963" i="1"/>
  <c r="H1963" i="1"/>
  <c r="I1963" i="1"/>
  <c r="B1964" i="1"/>
  <c r="D1964" i="1"/>
  <c r="E1964" i="1"/>
  <c r="G1964" i="1"/>
  <c r="H1964" i="1"/>
  <c r="I1964" i="1"/>
  <c r="B1965" i="1"/>
  <c r="D1965" i="1"/>
  <c r="E1965" i="1"/>
  <c r="G1965" i="1"/>
  <c r="H1965" i="1"/>
  <c r="I1965" i="1"/>
  <c r="B1966" i="1"/>
  <c r="D1966" i="1"/>
  <c r="E1966" i="1"/>
  <c r="G1966" i="1"/>
  <c r="H1966" i="1"/>
  <c r="I1966" i="1"/>
  <c r="B1967" i="1"/>
  <c r="D1967" i="1"/>
  <c r="E1967" i="1"/>
  <c r="G1967" i="1"/>
  <c r="H1967" i="1"/>
  <c r="I1967" i="1"/>
  <c r="B1968" i="1"/>
  <c r="D1968" i="1"/>
  <c r="E1968" i="1"/>
  <c r="G1968" i="1"/>
  <c r="H1968" i="1"/>
  <c r="I1968" i="1"/>
  <c r="B1969" i="1"/>
  <c r="D1969" i="1"/>
  <c r="E1969" i="1"/>
  <c r="G1969" i="1"/>
  <c r="H1969" i="1"/>
  <c r="I1969" i="1"/>
  <c r="B1970" i="1"/>
  <c r="D1970" i="1"/>
  <c r="E1970" i="1"/>
  <c r="G1970" i="1"/>
  <c r="H1970" i="1"/>
  <c r="I1970" i="1"/>
  <c r="B1971" i="1"/>
  <c r="D1971" i="1"/>
  <c r="E1971" i="1"/>
  <c r="G1971" i="1"/>
  <c r="H1971" i="1"/>
  <c r="I1971" i="1"/>
  <c r="B1972" i="1"/>
  <c r="D1972" i="1"/>
  <c r="E1972" i="1"/>
  <c r="G1972" i="1"/>
  <c r="H1972" i="1"/>
  <c r="I1972" i="1"/>
  <c r="B1973" i="1"/>
  <c r="D1973" i="1"/>
  <c r="E1973" i="1"/>
  <c r="G1973" i="1"/>
  <c r="H1973" i="1"/>
  <c r="I1973" i="1"/>
  <c r="B1974" i="1"/>
  <c r="D1974" i="1"/>
  <c r="E1974" i="1"/>
  <c r="G1974" i="1"/>
  <c r="H1974" i="1"/>
  <c r="I1974" i="1"/>
  <c r="B1975" i="1"/>
  <c r="D1975" i="1"/>
  <c r="E1975" i="1"/>
  <c r="G1975" i="1"/>
  <c r="H1975" i="1"/>
  <c r="I1975" i="1"/>
  <c r="B1976" i="1"/>
  <c r="D1976" i="1"/>
  <c r="E1976" i="1"/>
  <c r="G1976" i="1"/>
  <c r="H1976" i="1"/>
  <c r="I1976" i="1"/>
  <c r="B1977" i="1"/>
  <c r="D1977" i="1"/>
  <c r="E1977" i="1"/>
  <c r="G1977" i="1"/>
  <c r="H1977" i="1"/>
  <c r="I1977" i="1"/>
  <c r="B1978" i="1"/>
  <c r="D1978" i="1"/>
  <c r="E1978" i="1"/>
  <c r="G1978" i="1"/>
  <c r="H1978" i="1"/>
  <c r="I1978" i="1"/>
  <c r="B1979" i="1"/>
  <c r="D1979" i="1"/>
  <c r="E1979" i="1"/>
  <c r="G1979" i="1"/>
  <c r="H1979" i="1"/>
  <c r="I1979" i="1"/>
  <c r="B1980" i="1"/>
  <c r="D1980" i="1"/>
  <c r="E1980" i="1"/>
  <c r="G1980" i="1"/>
  <c r="H1980" i="1"/>
  <c r="I1980" i="1"/>
  <c r="B1981" i="1"/>
  <c r="D1981" i="1"/>
  <c r="E1981" i="1"/>
  <c r="G1981" i="1"/>
  <c r="H1981" i="1"/>
  <c r="I1981" i="1"/>
  <c r="B1982" i="1"/>
  <c r="D1982" i="1"/>
  <c r="E1982" i="1"/>
  <c r="G1982" i="1"/>
  <c r="H1982" i="1"/>
  <c r="I1982" i="1"/>
  <c r="B1983" i="1"/>
  <c r="D1983" i="1"/>
  <c r="E1983" i="1"/>
  <c r="G1983" i="1"/>
  <c r="H1983" i="1"/>
  <c r="I1983" i="1"/>
  <c r="B1984" i="1"/>
  <c r="D1984" i="1"/>
  <c r="E1984" i="1"/>
  <c r="G1984" i="1"/>
  <c r="H1984" i="1"/>
  <c r="I1984" i="1"/>
  <c r="B1985" i="1"/>
  <c r="D1985" i="1"/>
  <c r="E1985" i="1"/>
  <c r="G1985" i="1"/>
  <c r="H1985" i="1"/>
  <c r="I1985" i="1"/>
  <c r="B1986" i="1"/>
  <c r="D1986" i="1"/>
  <c r="E1986" i="1"/>
  <c r="G1986" i="1"/>
  <c r="H1986" i="1"/>
  <c r="I1986" i="1"/>
  <c r="B1987" i="1"/>
  <c r="D1987" i="1"/>
  <c r="E1987" i="1"/>
  <c r="G1987" i="1"/>
  <c r="H1987" i="1"/>
  <c r="I1987" i="1"/>
  <c r="B1988" i="1"/>
  <c r="D1988" i="1"/>
  <c r="E1988" i="1"/>
  <c r="G1988" i="1"/>
  <c r="H1988" i="1"/>
  <c r="I1988" i="1"/>
  <c r="B1989" i="1"/>
  <c r="D1989" i="1"/>
  <c r="E1989" i="1"/>
  <c r="G1989" i="1"/>
  <c r="H1989" i="1"/>
  <c r="I1989" i="1"/>
  <c r="B1990" i="1"/>
  <c r="D1990" i="1"/>
  <c r="E1990" i="1"/>
  <c r="G1990" i="1"/>
  <c r="H1990" i="1"/>
  <c r="I1990" i="1"/>
  <c r="B1991" i="1"/>
  <c r="D1991" i="1"/>
  <c r="E1991" i="1"/>
  <c r="G1991" i="1"/>
  <c r="H1991" i="1"/>
  <c r="I1991" i="1"/>
  <c r="B1992" i="1"/>
  <c r="D1992" i="1"/>
  <c r="E1992" i="1"/>
  <c r="G1992" i="1"/>
  <c r="H1992" i="1"/>
  <c r="I1992" i="1"/>
  <c r="B1993" i="1"/>
  <c r="D1993" i="1"/>
  <c r="E1993" i="1"/>
  <c r="G1993" i="1"/>
  <c r="H1993" i="1"/>
  <c r="I1993" i="1"/>
  <c r="B1994" i="1"/>
  <c r="D1994" i="1"/>
  <c r="E1994" i="1"/>
  <c r="G1994" i="1"/>
  <c r="H1994" i="1"/>
  <c r="I1994" i="1"/>
  <c r="B1995" i="1"/>
  <c r="D1995" i="1"/>
  <c r="E1995" i="1"/>
  <c r="G1995" i="1"/>
  <c r="H1995" i="1"/>
  <c r="I1995" i="1"/>
  <c r="B1996" i="1"/>
  <c r="D1996" i="1"/>
  <c r="E1996" i="1"/>
  <c r="G1996" i="1"/>
  <c r="H1996" i="1"/>
  <c r="I1996" i="1"/>
  <c r="B1997" i="1"/>
  <c r="D1997" i="1"/>
  <c r="E1997" i="1"/>
  <c r="G1997" i="1"/>
  <c r="H1997" i="1"/>
  <c r="I1997" i="1"/>
  <c r="B1998" i="1"/>
  <c r="D1998" i="1"/>
  <c r="E1998" i="1"/>
  <c r="G1998" i="1"/>
  <c r="H1998" i="1"/>
  <c r="I1998" i="1"/>
  <c r="B1999" i="1"/>
  <c r="D1999" i="1"/>
  <c r="E1999" i="1"/>
  <c r="G1999" i="1"/>
  <c r="H1999" i="1"/>
  <c r="I1999" i="1"/>
  <c r="B2000" i="1"/>
  <c r="D2000" i="1"/>
  <c r="E2000" i="1"/>
  <c r="G2000" i="1"/>
  <c r="H2000" i="1"/>
  <c r="I2000" i="1"/>
  <c r="B2001" i="1"/>
  <c r="D2001" i="1"/>
  <c r="E2001" i="1"/>
  <c r="G2001" i="1"/>
  <c r="H2001" i="1"/>
  <c r="I2001" i="1"/>
  <c r="B2002" i="1"/>
  <c r="D2002" i="1"/>
  <c r="E2002" i="1"/>
  <c r="G2002" i="1"/>
  <c r="H2002" i="1"/>
  <c r="I2002" i="1"/>
  <c r="B2003" i="1"/>
  <c r="D2003" i="1"/>
  <c r="E2003" i="1"/>
  <c r="G2003" i="1"/>
  <c r="H2003" i="1"/>
  <c r="I2003" i="1"/>
  <c r="B2004" i="1"/>
  <c r="D2004" i="1"/>
  <c r="E2004" i="1"/>
  <c r="G2004" i="1"/>
  <c r="H2004" i="1"/>
  <c r="I2004" i="1"/>
  <c r="B2005" i="1"/>
  <c r="D2005" i="1"/>
  <c r="E2005" i="1"/>
  <c r="G2005" i="1"/>
  <c r="H2005" i="1"/>
  <c r="I2005" i="1"/>
  <c r="B2006" i="1"/>
  <c r="D2006" i="1"/>
  <c r="E2006" i="1"/>
  <c r="G2006" i="1"/>
  <c r="H2006" i="1"/>
  <c r="I2006" i="1"/>
  <c r="B2007" i="1"/>
  <c r="D2007" i="1"/>
  <c r="E2007" i="1"/>
  <c r="G2007" i="1"/>
  <c r="H2007" i="1"/>
  <c r="I2007" i="1"/>
  <c r="B2008" i="1"/>
  <c r="D2008" i="1"/>
  <c r="E2008" i="1"/>
  <c r="G2008" i="1"/>
  <c r="H2008" i="1"/>
  <c r="I2008" i="1"/>
  <c r="B2009" i="1"/>
  <c r="D2009" i="1"/>
  <c r="E2009" i="1"/>
  <c r="G2009" i="1"/>
  <c r="H2009" i="1"/>
  <c r="I2009" i="1"/>
  <c r="B2010" i="1"/>
  <c r="D2010" i="1"/>
  <c r="E2010" i="1"/>
  <c r="G2010" i="1"/>
  <c r="H2010" i="1"/>
  <c r="I2010" i="1"/>
  <c r="B2011" i="1"/>
  <c r="D2011" i="1"/>
  <c r="E2011" i="1"/>
  <c r="G2011" i="1"/>
  <c r="H2011" i="1"/>
  <c r="I2011" i="1"/>
  <c r="B2012" i="1"/>
  <c r="D2012" i="1"/>
  <c r="E2012" i="1"/>
  <c r="G2012" i="1"/>
  <c r="H2012" i="1"/>
  <c r="I2012" i="1"/>
  <c r="B2013" i="1"/>
  <c r="D2013" i="1"/>
  <c r="E2013" i="1"/>
  <c r="G2013" i="1"/>
  <c r="H2013" i="1"/>
  <c r="I2013" i="1"/>
  <c r="B2014" i="1"/>
  <c r="D2014" i="1"/>
  <c r="E2014" i="1"/>
  <c r="G2014" i="1"/>
  <c r="H2014" i="1"/>
  <c r="I2014" i="1"/>
  <c r="B2015" i="1"/>
  <c r="D2015" i="1"/>
  <c r="E2015" i="1"/>
  <c r="G2015" i="1"/>
  <c r="H2015" i="1"/>
  <c r="I2015" i="1"/>
  <c r="B2016" i="1"/>
  <c r="D2016" i="1"/>
  <c r="E2016" i="1"/>
  <c r="G2016" i="1"/>
  <c r="H2016" i="1"/>
  <c r="I2016" i="1"/>
  <c r="B2017" i="1"/>
  <c r="D2017" i="1"/>
  <c r="E2017" i="1"/>
  <c r="G2017" i="1"/>
  <c r="H2017" i="1"/>
  <c r="I2017" i="1"/>
  <c r="B2018" i="1"/>
  <c r="D2018" i="1"/>
  <c r="E2018" i="1"/>
  <c r="G2018" i="1"/>
  <c r="H2018" i="1"/>
  <c r="I2018" i="1"/>
  <c r="B2019" i="1"/>
  <c r="D2019" i="1"/>
  <c r="E2019" i="1"/>
  <c r="G2019" i="1"/>
  <c r="H2019" i="1"/>
  <c r="I2019" i="1"/>
  <c r="B2020" i="1"/>
  <c r="D2020" i="1"/>
  <c r="E2020" i="1"/>
  <c r="G2020" i="1"/>
  <c r="H2020" i="1"/>
  <c r="I2020" i="1"/>
  <c r="B2021" i="1"/>
  <c r="D2021" i="1"/>
  <c r="E2021" i="1"/>
  <c r="G2021" i="1"/>
  <c r="H2021" i="1"/>
  <c r="I2021" i="1"/>
  <c r="B2022" i="1"/>
  <c r="D2022" i="1"/>
  <c r="E2022" i="1"/>
  <c r="G2022" i="1"/>
  <c r="H2022" i="1"/>
  <c r="I2022" i="1"/>
  <c r="B2023" i="1"/>
  <c r="D2023" i="1"/>
  <c r="E2023" i="1"/>
  <c r="G2023" i="1"/>
  <c r="H2023" i="1"/>
  <c r="I2023" i="1"/>
  <c r="B2024" i="1"/>
  <c r="D2024" i="1"/>
  <c r="E2024" i="1"/>
  <c r="G2024" i="1"/>
  <c r="H2024" i="1"/>
  <c r="I2024" i="1"/>
  <c r="B2025" i="1"/>
  <c r="D2025" i="1"/>
  <c r="E2025" i="1"/>
  <c r="G2025" i="1"/>
  <c r="H2025" i="1"/>
  <c r="I2025" i="1"/>
  <c r="B2026" i="1"/>
  <c r="D2026" i="1"/>
  <c r="E2026" i="1"/>
  <c r="G2026" i="1"/>
  <c r="H2026" i="1"/>
  <c r="I2026" i="1"/>
  <c r="B2027" i="1"/>
  <c r="D2027" i="1"/>
  <c r="E2027" i="1"/>
  <c r="G2027" i="1"/>
  <c r="H2027" i="1"/>
  <c r="I2027" i="1"/>
  <c r="B2028" i="1"/>
  <c r="D2028" i="1"/>
  <c r="E2028" i="1"/>
  <c r="G2028" i="1"/>
  <c r="H2028" i="1"/>
  <c r="I2028" i="1"/>
  <c r="B2029" i="1"/>
  <c r="D2029" i="1"/>
  <c r="E2029" i="1"/>
  <c r="G2029" i="1"/>
  <c r="H2029" i="1"/>
  <c r="I2029" i="1"/>
  <c r="B2030" i="1"/>
  <c r="D2030" i="1"/>
  <c r="E2030" i="1"/>
  <c r="G2030" i="1"/>
  <c r="H2030" i="1"/>
  <c r="I2030" i="1"/>
  <c r="B2031" i="1"/>
  <c r="D2031" i="1"/>
  <c r="E2031" i="1"/>
  <c r="G2031" i="1"/>
  <c r="H2031" i="1"/>
  <c r="I2031" i="1"/>
  <c r="B2032" i="1"/>
  <c r="D2032" i="1"/>
  <c r="E2032" i="1"/>
  <c r="G2032" i="1"/>
  <c r="H2032" i="1"/>
  <c r="I2032" i="1"/>
  <c r="B2033" i="1"/>
  <c r="D2033" i="1"/>
  <c r="E2033" i="1"/>
  <c r="G2033" i="1"/>
  <c r="H2033" i="1"/>
  <c r="I2033" i="1"/>
  <c r="B2034" i="1"/>
  <c r="D2034" i="1"/>
  <c r="E2034" i="1"/>
  <c r="G2034" i="1"/>
  <c r="H2034" i="1"/>
  <c r="I2034" i="1"/>
  <c r="B2035" i="1"/>
  <c r="D2035" i="1"/>
  <c r="E2035" i="1"/>
  <c r="G2035" i="1"/>
  <c r="H2035" i="1"/>
  <c r="I2035" i="1"/>
  <c r="B2036" i="1"/>
  <c r="D2036" i="1"/>
  <c r="E2036" i="1"/>
  <c r="G2036" i="1"/>
  <c r="H2036" i="1"/>
  <c r="I2036" i="1"/>
  <c r="B2037" i="1"/>
  <c r="D2037" i="1"/>
  <c r="E2037" i="1"/>
  <c r="G2037" i="1"/>
  <c r="H2037" i="1"/>
  <c r="I2037" i="1"/>
  <c r="B2038" i="1"/>
  <c r="D2038" i="1"/>
  <c r="E2038" i="1"/>
  <c r="G2038" i="1"/>
  <c r="H2038" i="1"/>
  <c r="I2038" i="1"/>
  <c r="B2039" i="1"/>
  <c r="D2039" i="1"/>
  <c r="E2039" i="1"/>
  <c r="G2039" i="1"/>
  <c r="H2039" i="1"/>
  <c r="I2039" i="1"/>
  <c r="B2040" i="1"/>
  <c r="D2040" i="1"/>
  <c r="E2040" i="1"/>
  <c r="G2040" i="1"/>
  <c r="H2040" i="1"/>
  <c r="I2040" i="1"/>
  <c r="B2041" i="1"/>
  <c r="D2041" i="1"/>
  <c r="E2041" i="1"/>
  <c r="G2041" i="1"/>
  <c r="H2041" i="1"/>
  <c r="I2041" i="1"/>
  <c r="B2042" i="1"/>
  <c r="D2042" i="1"/>
  <c r="E2042" i="1"/>
  <c r="G2042" i="1"/>
  <c r="H2042" i="1"/>
  <c r="I2042" i="1"/>
  <c r="B2043" i="1"/>
  <c r="D2043" i="1"/>
  <c r="E2043" i="1"/>
  <c r="G2043" i="1"/>
  <c r="H2043" i="1"/>
  <c r="I2043" i="1"/>
  <c r="B2044" i="1"/>
  <c r="D2044" i="1"/>
  <c r="E2044" i="1"/>
  <c r="G2044" i="1"/>
  <c r="H2044" i="1"/>
  <c r="I2044" i="1"/>
  <c r="B2045" i="1"/>
  <c r="D2045" i="1"/>
  <c r="E2045" i="1"/>
  <c r="G2045" i="1"/>
  <c r="H2045" i="1"/>
  <c r="I2045" i="1"/>
  <c r="B2046" i="1"/>
  <c r="D2046" i="1"/>
  <c r="E2046" i="1"/>
  <c r="G2046" i="1"/>
  <c r="H2046" i="1"/>
  <c r="I2046" i="1"/>
  <c r="B2047" i="1"/>
  <c r="D2047" i="1"/>
  <c r="E2047" i="1"/>
  <c r="G2047" i="1"/>
  <c r="H2047" i="1"/>
  <c r="I2047" i="1"/>
  <c r="B2048" i="1"/>
  <c r="D2048" i="1"/>
  <c r="E2048" i="1"/>
  <c r="G2048" i="1"/>
  <c r="H2048" i="1"/>
  <c r="I2048" i="1"/>
  <c r="B2049" i="1"/>
  <c r="D2049" i="1"/>
  <c r="E2049" i="1"/>
  <c r="G2049" i="1"/>
  <c r="H2049" i="1"/>
  <c r="I2049" i="1"/>
  <c r="B2050" i="1"/>
  <c r="D2050" i="1"/>
  <c r="E2050" i="1"/>
  <c r="G2050" i="1"/>
  <c r="H2050" i="1"/>
  <c r="I2050" i="1"/>
  <c r="B2051" i="1"/>
  <c r="D2051" i="1"/>
  <c r="E2051" i="1"/>
  <c r="G2051" i="1"/>
  <c r="H2051" i="1"/>
  <c r="I2051" i="1"/>
  <c r="B2052" i="1"/>
  <c r="D2052" i="1"/>
  <c r="E2052" i="1"/>
  <c r="G2052" i="1"/>
  <c r="H2052" i="1"/>
  <c r="I2052" i="1"/>
  <c r="B2053" i="1"/>
  <c r="D2053" i="1"/>
  <c r="E2053" i="1"/>
  <c r="G2053" i="1"/>
  <c r="H2053" i="1"/>
  <c r="I2053" i="1"/>
  <c r="B2054" i="1"/>
  <c r="D2054" i="1"/>
  <c r="E2054" i="1"/>
  <c r="G2054" i="1"/>
  <c r="H2054" i="1"/>
  <c r="I2054" i="1"/>
  <c r="B2055" i="1"/>
  <c r="D2055" i="1"/>
  <c r="E2055" i="1"/>
  <c r="G2055" i="1"/>
  <c r="H2055" i="1"/>
  <c r="I2055" i="1"/>
  <c r="B2056" i="1"/>
  <c r="D2056" i="1"/>
  <c r="E2056" i="1"/>
  <c r="G2056" i="1"/>
  <c r="H2056" i="1"/>
  <c r="I2056" i="1"/>
  <c r="B2057" i="1"/>
  <c r="D2057" i="1"/>
  <c r="E2057" i="1"/>
  <c r="G2057" i="1"/>
  <c r="H2057" i="1"/>
  <c r="I2057" i="1"/>
  <c r="B2058" i="1"/>
  <c r="D2058" i="1"/>
  <c r="E2058" i="1"/>
  <c r="G2058" i="1"/>
  <c r="H2058" i="1"/>
  <c r="I2058" i="1"/>
  <c r="B2059" i="1"/>
  <c r="D2059" i="1"/>
  <c r="E2059" i="1"/>
  <c r="G2059" i="1"/>
  <c r="H2059" i="1"/>
  <c r="I2059" i="1"/>
  <c r="B2060" i="1"/>
  <c r="D2060" i="1"/>
  <c r="E2060" i="1"/>
  <c r="G2060" i="1"/>
  <c r="H2060" i="1"/>
  <c r="I2060" i="1"/>
  <c r="B2061" i="1"/>
  <c r="D2061" i="1"/>
  <c r="E2061" i="1"/>
  <c r="G2061" i="1"/>
  <c r="H2061" i="1"/>
  <c r="I2061" i="1"/>
  <c r="B2062" i="1"/>
  <c r="D2062" i="1"/>
  <c r="E2062" i="1"/>
  <c r="G2062" i="1"/>
  <c r="H2062" i="1"/>
  <c r="I2062" i="1"/>
  <c r="B2063" i="1"/>
  <c r="D2063" i="1"/>
  <c r="E2063" i="1"/>
  <c r="G2063" i="1"/>
  <c r="H2063" i="1"/>
  <c r="I2063" i="1"/>
  <c r="B2064" i="1"/>
  <c r="D2064" i="1"/>
  <c r="E2064" i="1"/>
  <c r="G2064" i="1"/>
  <c r="H2064" i="1"/>
  <c r="I2064" i="1"/>
  <c r="B2065" i="1"/>
  <c r="D2065" i="1"/>
  <c r="E2065" i="1"/>
  <c r="G2065" i="1"/>
  <c r="H2065" i="1"/>
  <c r="I2065" i="1"/>
  <c r="B2066" i="1"/>
  <c r="D2066" i="1"/>
  <c r="E2066" i="1"/>
  <c r="G2066" i="1"/>
  <c r="H2066" i="1"/>
  <c r="I2066" i="1"/>
  <c r="B2067" i="1"/>
  <c r="D2067" i="1"/>
  <c r="E2067" i="1"/>
  <c r="G2067" i="1"/>
  <c r="H2067" i="1"/>
  <c r="I2067" i="1"/>
  <c r="B2068" i="1"/>
  <c r="D2068" i="1"/>
  <c r="E2068" i="1"/>
  <c r="G2068" i="1"/>
  <c r="H2068" i="1"/>
  <c r="I2068" i="1"/>
  <c r="B2069" i="1"/>
  <c r="D2069" i="1"/>
  <c r="E2069" i="1"/>
  <c r="G2069" i="1"/>
  <c r="H2069" i="1"/>
  <c r="I2069" i="1"/>
  <c r="B2070" i="1"/>
  <c r="D2070" i="1"/>
  <c r="E2070" i="1"/>
  <c r="G2070" i="1"/>
  <c r="H2070" i="1"/>
  <c r="I2070" i="1"/>
  <c r="B2071" i="1"/>
  <c r="D2071" i="1"/>
  <c r="E2071" i="1"/>
  <c r="G2071" i="1"/>
  <c r="H2071" i="1"/>
  <c r="I2071" i="1"/>
  <c r="B2072" i="1"/>
  <c r="D2072" i="1"/>
  <c r="E2072" i="1"/>
  <c r="G2072" i="1"/>
  <c r="H2072" i="1"/>
  <c r="I2072" i="1"/>
  <c r="B2073" i="1"/>
  <c r="D2073" i="1"/>
  <c r="E2073" i="1"/>
  <c r="G2073" i="1"/>
  <c r="H2073" i="1"/>
  <c r="I2073" i="1"/>
  <c r="B2074" i="1"/>
  <c r="D2074" i="1"/>
  <c r="E2074" i="1"/>
  <c r="G2074" i="1"/>
  <c r="H2074" i="1"/>
  <c r="I2074" i="1"/>
  <c r="B2075" i="1"/>
  <c r="D2075" i="1"/>
  <c r="E2075" i="1"/>
  <c r="G2075" i="1"/>
  <c r="H2075" i="1"/>
  <c r="I2075" i="1"/>
  <c r="B2076" i="1"/>
  <c r="D2076" i="1"/>
  <c r="E2076" i="1"/>
  <c r="G2076" i="1"/>
  <c r="H2076" i="1"/>
  <c r="I2076" i="1"/>
  <c r="B2077" i="1"/>
  <c r="D2077" i="1"/>
  <c r="E2077" i="1"/>
  <c r="G2077" i="1"/>
  <c r="H2077" i="1"/>
  <c r="I2077" i="1"/>
  <c r="B2078" i="1"/>
  <c r="D2078" i="1"/>
  <c r="E2078" i="1"/>
  <c r="G2078" i="1"/>
  <c r="H2078" i="1"/>
  <c r="I2078" i="1"/>
  <c r="B2079" i="1"/>
  <c r="D2079" i="1"/>
  <c r="E2079" i="1"/>
  <c r="G2079" i="1"/>
  <c r="H2079" i="1"/>
  <c r="I2079" i="1"/>
  <c r="B2080" i="1"/>
  <c r="D2080" i="1"/>
  <c r="E2080" i="1"/>
  <c r="G2080" i="1"/>
  <c r="H2080" i="1"/>
  <c r="I2080" i="1"/>
  <c r="B2081" i="1"/>
  <c r="D2081" i="1"/>
  <c r="E2081" i="1"/>
  <c r="G2081" i="1"/>
  <c r="H2081" i="1"/>
  <c r="I2081" i="1"/>
  <c r="B2082" i="1"/>
  <c r="D2082" i="1"/>
  <c r="E2082" i="1"/>
  <c r="G2082" i="1"/>
  <c r="H2082" i="1"/>
  <c r="I2082" i="1"/>
  <c r="B2083" i="1"/>
  <c r="D2083" i="1"/>
  <c r="E2083" i="1"/>
  <c r="G2083" i="1"/>
  <c r="H2083" i="1"/>
  <c r="I2083" i="1"/>
  <c r="B2084" i="1"/>
  <c r="D2084" i="1"/>
  <c r="E2084" i="1"/>
  <c r="G2084" i="1"/>
  <c r="H2084" i="1"/>
  <c r="I2084" i="1"/>
  <c r="B2085" i="1"/>
  <c r="D2085" i="1"/>
  <c r="E2085" i="1"/>
  <c r="G2085" i="1"/>
  <c r="H2085" i="1"/>
  <c r="I2085" i="1"/>
  <c r="B2086" i="1"/>
  <c r="D2086" i="1"/>
  <c r="E2086" i="1"/>
  <c r="G2086" i="1"/>
  <c r="H2086" i="1"/>
  <c r="I2086" i="1"/>
  <c r="B2087" i="1"/>
  <c r="D2087" i="1"/>
  <c r="E2087" i="1"/>
  <c r="G2087" i="1"/>
  <c r="H2087" i="1"/>
  <c r="I2087" i="1"/>
  <c r="B2088" i="1"/>
  <c r="D2088" i="1"/>
  <c r="E2088" i="1"/>
  <c r="G2088" i="1"/>
  <c r="H2088" i="1"/>
  <c r="I2088" i="1"/>
  <c r="B2089" i="1"/>
  <c r="D2089" i="1"/>
  <c r="E2089" i="1"/>
  <c r="G2089" i="1"/>
  <c r="H2089" i="1"/>
  <c r="I2089" i="1"/>
  <c r="B2090" i="1"/>
  <c r="D2090" i="1"/>
  <c r="E2090" i="1"/>
  <c r="G2090" i="1"/>
  <c r="H2090" i="1"/>
  <c r="I2090" i="1"/>
  <c r="B2091" i="1"/>
  <c r="D2091" i="1"/>
  <c r="E2091" i="1"/>
  <c r="G2091" i="1"/>
  <c r="H2091" i="1"/>
  <c r="I2091" i="1"/>
  <c r="B2092" i="1"/>
  <c r="D2092" i="1"/>
  <c r="E2092" i="1"/>
  <c r="G2092" i="1"/>
  <c r="H2092" i="1"/>
  <c r="I2092" i="1"/>
  <c r="B2093" i="1"/>
  <c r="D2093" i="1"/>
  <c r="E2093" i="1"/>
  <c r="G2093" i="1"/>
  <c r="H2093" i="1"/>
  <c r="I2093" i="1"/>
  <c r="B2094" i="1"/>
  <c r="D2094" i="1"/>
  <c r="E2094" i="1"/>
  <c r="G2094" i="1"/>
  <c r="H2094" i="1"/>
  <c r="I2094" i="1"/>
  <c r="B2095" i="1"/>
  <c r="D2095" i="1"/>
  <c r="E2095" i="1"/>
  <c r="G2095" i="1"/>
  <c r="H2095" i="1"/>
  <c r="I2095" i="1"/>
  <c r="B2096" i="1"/>
  <c r="D2096" i="1"/>
  <c r="E2096" i="1"/>
  <c r="G2096" i="1"/>
  <c r="H2096" i="1"/>
  <c r="I2096" i="1"/>
  <c r="B2097" i="1"/>
  <c r="D2097" i="1"/>
  <c r="E2097" i="1"/>
  <c r="G2097" i="1"/>
  <c r="H2097" i="1"/>
  <c r="I2097" i="1"/>
  <c r="B2098" i="1"/>
  <c r="D2098" i="1"/>
  <c r="E2098" i="1"/>
  <c r="G2098" i="1"/>
  <c r="H2098" i="1"/>
  <c r="I2098" i="1"/>
  <c r="B2099" i="1"/>
  <c r="D2099" i="1"/>
  <c r="E2099" i="1"/>
  <c r="G2099" i="1"/>
  <c r="H2099" i="1"/>
  <c r="I2099" i="1"/>
  <c r="B2100" i="1"/>
  <c r="D2100" i="1"/>
  <c r="E2100" i="1"/>
  <c r="G2100" i="1"/>
  <c r="H2100" i="1"/>
  <c r="I2100" i="1"/>
  <c r="B2101" i="1"/>
  <c r="D2101" i="1"/>
  <c r="E2101" i="1"/>
  <c r="G2101" i="1"/>
  <c r="H2101" i="1"/>
  <c r="I2101" i="1"/>
  <c r="B2102" i="1"/>
  <c r="D2102" i="1"/>
  <c r="E2102" i="1"/>
  <c r="G2102" i="1"/>
  <c r="H2102" i="1"/>
  <c r="I2102" i="1"/>
  <c r="B2103" i="1"/>
  <c r="D2103" i="1"/>
  <c r="E2103" i="1"/>
  <c r="G2103" i="1"/>
  <c r="H2103" i="1"/>
  <c r="I2103" i="1"/>
  <c r="B2104" i="1"/>
  <c r="D2104" i="1"/>
  <c r="E2104" i="1"/>
  <c r="G2104" i="1"/>
  <c r="H2104" i="1"/>
  <c r="I2104" i="1"/>
  <c r="B2105" i="1"/>
  <c r="D2105" i="1"/>
  <c r="E2105" i="1"/>
  <c r="G2105" i="1"/>
  <c r="H2105" i="1"/>
  <c r="I2105" i="1"/>
  <c r="B2106" i="1"/>
  <c r="D2106" i="1"/>
  <c r="E2106" i="1"/>
  <c r="G2106" i="1"/>
  <c r="H2106" i="1"/>
  <c r="I2106" i="1"/>
  <c r="B2107" i="1"/>
  <c r="D2107" i="1"/>
  <c r="E2107" i="1"/>
  <c r="G2107" i="1"/>
  <c r="H2107" i="1"/>
  <c r="I2107" i="1"/>
</calcChain>
</file>

<file path=xl/sharedStrings.xml><?xml version="1.0" encoding="utf-8"?>
<sst xmlns="http://schemas.openxmlformats.org/spreadsheetml/2006/main" count="2115" uniqueCount="644">
  <si>
    <t>fund</t>
  </si>
  <si>
    <t>func</t>
  </si>
  <si>
    <t>obj</t>
  </si>
  <si>
    <t>sobj</t>
  </si>
  <si>
    <t>org</t>
  </si>
  <si>
    <t>fscl_yr</t>
  </si>
  <si>
    <t>pgm</t>
  </si>
  <si>
    <t>ed span</t>
  </si>
  <si>
    <t>proj dtl</t>
  </si>
  <si>
    <t>Descr</t>
  </si>
  <si>
    <t>ny approved</t>
  </si>
  <si>
    <t>REVENUE - EARNED INTEREST</t>
  </si>
  <si>
    <t>REVENUE - MISC LOCAL</t>
  </si>
  <si>
    <t>REVENUE - BSB</t>
  </si>
  <si>
    <t>REVENUE - SB</t>
  </si>
  <si>
    <t>REVENUE - HS BSK</t>
  </si>
  <si>
    <t>REVENUE - MS BSK</t>
  </si>
  <si>
    <t>REVENUE - SOC</t>
  </si>
  <si>
    <t>REVENUE - HS FB</t>
  </si>
  <si>
    <t>REVENUE - MS FB</t>
  </si>
  <si>
    <t>REVENUE - HS VB</t>
  </si>
  <si>
    <t>REVENUE - MS VB</t>
  </si>
  <si>
    <t>GAME WORKERS - WAGES</t>
  </si>
  <si>
    <t>MEDICARE</t>
  </si>
  <si>
    <t>WORKERS COMP</t>
  </si>
  <si>
    <t>TEACHER RETIREMENT</t>
  </si>
  <si>
    <t>OFFICIALS - BSB</t>
  </si>
  <si>
    <t>OFFICIALS - SB</t>
  </si>
  <si>
    <t>OFFICIALS - HS BSK</t>
  </si>
  <si>
    <t>OFFICIALS - MS BSK</t>
  </si>
  <si>
    <t>OFFICIALS - SOC</t>
  </si>
  <si>
    <t>OFFICIALS - HS FB</t>
  </si>
  <si>
    <t>OFFICIALS - MS FB</t>
  </si>
  <si>
    <t>CONTRACTED SRVC - OUTSIDE</t>
  </si>
  <si>
    <t>OFFICIALS - HS VB</t>
  </si>
  <si>
    <t>OFFICIALS - MS VB</t>
  </si>
  <si>
    <t>OFFICIALS - PL</t>
  </si>
  <si>
    <t>CONTRACTED SRVC - REPAIR</t>
  </si>
  <si>
    <t>COPIER/PRINTER LEASE-WF/CTWP</t>
  </si>
  <si>
    <t>UNIFORM CYCLE</t>
  </si>
  <si>
    <t>SUPPLIES - BSB</t>
  </si>
  <si>
    <t>SUPPLIES - SB</t>
  </si>
  <si>
    <t>SUPPLIES - HS B.BSK</t>
  </si>
  <si>
    <t>SUPPLIES - MS B.BSK</t>
  </si>
  <si>
    <t>SUPPLIES - HS G.BSK</t>
  </si>
  <si>
    <t>SUPPLIES - MS G.BSK</t>
  </si>
  <si>
    <t>SUPPLIES - B.SOCCER</t>
  </si>
  <si>
    <t>SUPPLIES - G.SOCCER</t>
  </si>
  <si>
    <t>SUPPLIES - HS B.TRK</t>
  </si>
  <si>
    <t>SUPPLIES - MS B.TRK</t>
  </si>
  <si>
    <t>SUPPLIES - HS G.TRK</t>
  </si>
  <si>
    <t>SUPPLIES - MS G.TRK</t>
  </si>
  <si>
    <t>SUPPLIES - HS FOOTBALL</t>
  </si>
  <si>
    <t>SUPPLIES - MS FOOTBALL</t>
  </si>
  <si>
    <t>SUPPLIES - SPORTS MEDICINE</t>
  </si>
  <si>
    <t>SUPPLIES - ADMINISTRATIVE</t>
  </si>
  <si>
    <t>SUPPLIES - HS VB</t>
  </si>
  <si>
    <t>SUPPLIES - MS VB</t>
  </si>
  <si>
    <t>SUPPLIES - PL</t>
  </si>
  <si>
    <t>SUPPLIES - CC</t>
  </si>
  <si>
    <t>SUPPLIES - HS TENNIS</t>
  </si>
  <si>
    <t>SUPPLIES - MS TENNIS</t>
  </si>
  <si>
    <t>SUPPLIES - GOLF</t>
  </si>
  <si>
    <t>TRAVEL - EMPLOYEE</t>
  </si>
  <si>
    <t>TRAVEL - STUDENTS</t>
  </si>
  <si>
    <t>TRAVEL - POST DISTRICT</t>
  </si>
  <si>
    <t>STUDENT INSURANCE PREMIUM</t>
  </si>
  <si>
    <t>PROFESSIONAL DUES</t>
  </si>
  <si>
    <t>AWARDS - LETTER JACKETS</t>
  </si>
  <si>
    <t>TEAM ENTRY FEES</t>
  </si>
  <si>
    <t>MISC OPERATING COSTS</t>
  </si>
  <si>
    <t>GOLF COURSE RENTAL FEE</t>
  </si>
  <si>
    <t>FURNITURE &amp; EQUIPMENT</t>
  </si>
  <si>
    <t>CELL PHONES</t>
  </si>
  <si>
    <t>SUPPLIES - FACILITY</t>
  </si>
  <si>
    <t>SECURITY - CISD - WAGES</t>
  </si>
  <si>
    <t>OPERATING TRANSFERS IN</t>
  </si>
  <si>
    <t>REVENUE - FACILITIES RENTAL</t>
  </si>
  <si>
    <t>REVENUE - CONCESSIONS/TICKETS</t>
  </si>
  <si>
    <t>GAME WORKERS- NON-EMPLOYEE</t>
  </si>
  <si>
    <t>EQUIPMENT RECOND/REPAIR</t>
  </si>
  <si>
    <t>HELMET CYCLE</t>
  </si>
  <si>
    <t>SUPPLIES</t>
  </si>
  <si>
    <t>FACILITY SUPPLIES</t>
  </si>
  <si>
    <t>GENERAL SUPPLIES</t>
  </si>
  <si>
    <t>PLAYOFF SECURITY - WAGES</t>
  </si>
  <si>
    <t>REVENUE - ON-BEHALF TRS</t>
  </si>
  <si>
    <t>TRS ON-BEHALF</t>
  </si>
  <si>
    <t>TRS ON-BEHALF - CTE</t>
  </si>
  <si>
    <t>TRS ON-BEHALF - SPED, INSTRUCT</t>
  </si>
  <si>
    <t>TRS ON-BEHALF - DYSLEXIA</t>
  </si>
  <si>
    <t>TRS ON-BEHALF-MEDICARE PT B</t>
  </si>
  <si>
    <t>TRS ON-BEHALF - SPED, ADMIN</t>
  </si>
  <si>
    <t>TRS ON-BEHALF - SPED, DIAG</t>
  </si>
  <si>
    <t>TRS ON-BEHALF - NURSES</t>
  </si>
  <si>
    <t>TRS ON-BEHALF - LEAD NURSE</t>
  </si>
  <si>
    <t>TRS ON-BEHALF - SPED, TRANS</t>
  </si>
  <si>
    <t>TRS ON BEHALF</t>
  </si>
  <si>
    <t>REVENUE - LOCAL MAINT TAX</t>
  </si>
  <si>
    <t>REVENUE -TAXES FROM PRIOR YEAR</t>
  </si>
  <si>
    <t>REVENUE- PENALTIES, INTR,OTHER</t>
  </si>
  <si>
    <t>REVENUE-TUITION/FEES-DUAL LANG</t>
  </si>
  <si>
    <t>REVENUE - BUILDING RENTAL</t>
  </si>
  <si>
    <t>REVENUE - GIFTS &amp; BEQUESTS</t>
  </si>
  <si>
    <t>REVENUE -WF/CTWP CONTRACT PMTS</t>
  </si>
  <si>
    <t>REVENUE - E RATE FUNDING</t>
  </si>
  <si>
    <t>REVENUE - ELEMENTARY CHOIR</t>
  </si>
  <si>
    <t>REVENUE - PER CAPITA APPORT</t>
  </si>
  <si>
    <t>REVENUE -FOUNDATION SCHOOL FDS</t>
  </si>
  <si>
    <t>REVENUE -STATE FOUNDATION FDS</t>
  </si>
  <si>
    <t>STATE REVENUES DIST BY TEA</t>
  </si>
  <si>
    <t>REVENUE - TEA DISTR STATE</t>
  </si>
  <si>
    <t>REVENUE SCH HEALTH/RELATED SRV</t>
  </si>
  <si>
    <t>REVENUE - MISC FED INCL JROTC</t>
  </si>
  <si>
    <t>SUBSTITUTE SALARIES</t>
  </si>
  <si>
    <t>SUBSTITUTE STAFF DEVELOPMENT</t>
  </si>
  <si>
    <t>SALARIES - TUTORIALS</t>
  </si>
  <si>
    <t>SALARIES - EXTRA DUTY PAY</t>
  </si>
  <si>
    <t>STIPENDS- PROFESSIONAL</t>
  </si>
  <si>
    <t>STIPENDS - FIELD SUPRVSN, CTE</t>
  </si>
  <si>
    <t>STIPENDS- DPT CHR, CTE</t>
  </si>
  <si>
    <t>STIPENDS - SPED, DEPT CHAIR</t>
  </si>
  <si>
    <t>STIPENDS- FACILITATOR EXTRA DU</t>
  </si>
  <si>
    <t>STIPENDS - DEPARTMENT CHAIR</t>
  </si>
  <si>
    <t>STIPENDS- 1/2 MONTH EXTRA DUTY</t>
  </si>
  <si>
    <t>STIPENDS - PROFESSIONAL</t>
  </si>
  <si>
    <t>STIPENDS - BILINGUAL</t>
  </si>
  <si>
    <t>STIPENDS - DYSLEXIA THP</t>
  </si>
  <si>
    <t>STIPENDS- DEPT CHAIR</t>
  </si>
  <si>
    <t>STIPENDS- MATH</t>
  </si>
  <si>
    <t>STIPENDS - ESL RETENTION INCT</t>
  </si>
  <si>
    <t>STIPENDS -RETENTION INCENTIVE</t>
  </si>
  <si>
    <t>SALARIES</t>
  </si>
  <si>
    <t>SALARIES - INSTRUCTIONAL, CTE</t>
  </si>
  <si>
    <t>SALARIES - SPED, INSTRUCTION</t>
  </si>
  <si>
    <t>SALARIES- PROFESSIONAL</t>
  </si>
  <si>
    <t>SALARIES- RECLASSIFY AT YR END</t>
  </si>
  <si>
    <t>SALARIES- SPED, INSTRUCTION</t>
  </si>
  <si>
    <t>SALARIES - GT, INSTRUCTION</t>
  </si>
  <si>
    <t>SALARIES- SPED, HOMEBOUND</t>
  </si>
  <si>
    <t>SALARIES- SPED, SPCH THP ASST</t>
  </si>
  <si>
    <t>SALARIES- SPED, SPCH THP</t>
  </si>
  <si>
    <t>SALARIES - DYSLEXIA, INSTRUCT</t>
  </si>
  <si>
    <t>SALARIES - RESV</t>
  </si>
  <si>
    <t>SALARIES - OPEN POSITIONS RESV</t>
  </si>
  <si>
    <t>STIPENDS- SUPPORT STAFF</t>
  </si>
  <si>
    <t>SUPPORT SALARIES</t>
  </si>
  <si>
    <t>SUPPORT SALARIES - SPED</t>
  </si>
  <si>
    <t>SUPPORT SALARIES - TP</t>
  </si>
  <si>
    <t>BILINGUAL AIDE SALARY</t>
  </si>
  <si>
    <t>SUPPORT SALARIES - BILINGUAL</t>
  </si>
  <si>
    <t>SUPPORT SALARIES - INST TECH</t>
  </si>
  <si>
    <t>MEDICARE - CTE</t>
  </si>
  <si>
    <t>MEDICARE - SPED, INSTRUCTION</t>
  </si>
  <si>
    <t>MEDICARE - GT, INSTRUCTION</t>
  </si>
  <si>
    <t>MEDICARE - DYSLEXIA</t>
  </si>
  <si>
    <t>HEALTH INSURANCE</t>
  </si>
  <si>
    <t>HEALTH INSURANCE- CTE</t>
  </si>
  <si>
    <t>HEALTH INSURANCE - SPED, INSTR</t>
  </si>
  <si>
    <t>HEALTH INSURANCE - GT, INSTR</t>
  </si>
  <si>
    <t>HEALTH INSURANCE - DYSLEXIA</t>
  </si>
  <si>
    <t>HEALTH INSURANCE - RESV</t>
  </si>
  <si>
    <t>WORKERS COMP - CTE</t>
  </si>
  <si>
    <t>WORKERS COMP - SPED, INSTRUCT</t>
  </si>
  <si>
    <t>WORKERS COMP - GT, INSTRUCT</t>
  </si>
  <si>
    <t>WORKERS COMP - DYSLEXIA</t>
  </si>
  <si>
    <t>TEACHER RETIREMENT- SPED, INST</t>
  </si>
  <si>
    <t>TEACHER RETIREMENT - OVER MIN</t>
  </si>
  <si>
    <t>TEACHER RETIREMENT- GT, INSTRU</t>
  </si>
  <si>
    <t>TEACHER RETIREMENT - DYSLEXIA</t>
  </si>
  <si>
    <t>PROF SERV CURRI SUBSCR. DEPT</t>
  </si>
  <si>
    <t>PROF SERV</t>
  </si>
  <si>
    <t>CONTRACTED SERVICES-BAND</t>
  </si>
  <si>
    <t>PROF SERV - ACCOMPANIST</t>
  </si>
  <si>
    <t>PROF SERV- CHORAL</t>
  </si>
  <si>
    <t>STUDENT FEES COMPETITION</t>
  </si>
  <si>
    <t>SOFTWARE CAD</t>
  </si>
  <si>
    <t>LICENSES FOR COURSE</t>
  </si>
  <si>
    <t>ADOBE ILLUSTRATOR LICENSES</t>
  </si>
  <si>
    <t>MICROSOFT TESTING FEES</t>
  </si>
  <si>
    <t>ANNUAL FEE PROJECT LEAD THE WA</t>
  </si>
  <si>
    <t>TUITION PAYMENTS</t>
  </si>
  <si>
    <t>VIRTUALSCHOOL SIGN CLASS</t>
  </si>
  <si>
    <t>BAND EQUIPMENT REPAIR</t>
  </si>
  <si>
    <t>CONT MAINTENANCE &amp; REPAIR</t>
  </si>
  <si>
    <t>COMPUTER LEASE</t>
  </si>
  <si>
    <t>COPIER/PRINTER LEASE-XEROX</t>
  </si>
  <si>
    <t>COPIER/PRINTER OVERAGE RESV</t>
  </si>
  <si>
    <t>CONTRACTED SRVC - OT/PT</t>
  </si>
  <si>
    <t>COUNCIL OF THE ARTS CONTRACT</t>
  </si>
  <si>
    <t>AESOP CONTRACT- FRONTLINE PLAC</t>
  </si>
  <si>
    <t>TEXTBOOKS - CTE</t>
  </si>
  <si>
    <t>TEXTBOOKS</t>
  </si>
  <si>
    <t>TEXTBOOKS-CTE VET ASSIST</t>
  </si>
  <si>
    <t>READING MATERIALS - CTE</t>
  </si>
  <si>
    <t>TEXTBOOKS - CTE Building Trade</t>
  </si>
  <si>
    <t>TESTING MATERIALS</t>
  </si>
  <si>
    <t>SUPPLIES - AP</t>
  </si>
  <si>
    <t>SUPPLIES - CTE</t>
  </si>
  <si>
    <t>SUPPLIES - PRE-AP</t>
  </si>
  <si>
    <t>SUPPLIES - GT</t>
  </si>
  <si>
    <t>SUPPLIES - SPED, INSTRUCTION</t>
  </si>
  <si>
    <t>SUPPLIES - 504</t>
  </si>
  <si>
    <t>SUPPLIES - ESL</t>
  </si>
  <si>
    <t>SUPPLIES - BILINGUAL</t>
  </si>
  <si>
    <t>SUPPLIES - DYSLEXIA</t>
  </si>
  <si>
    <t>SUPPLIES - SPED, TECHNOLOGY</t>
  </si>
  <si>
    <t>SUPPLIES - AUTO MECHANICS, CTE</t>
  </si>
  <si>
    <t>SUPPLIES - ART</t>
  </si>
  <si>
    <t>SUPPLIES - BAND</t>
  </si>
  <si>
    <t>SUPPLIES - COMPUTER LITERACY</t>
  </si>
  <si>
    <t>SUPPLIES - AVID</t>
  </si>
  <si>
    <t>SUPPLIES - JOURNALISM</t>
  </si>
  <si>
    <t>JOURNALISM</t>
  </si>
  <si>
    <t>BUSINESS ED SUPPLIES</t>
  </si>
  <si>
    <t>SUPPLIES - CHORAL</t>
  </si>
  <si>
    <t>SUPPLIES - ENGLISH</t>
  </si>
  <si>
    <t>SUPPLIES - LANGUAGE ARTS</t>
  </si>
  <si>
    <t>SUPPLIES -PRE-AP LANGUAGE ARTS</t>
  </si>
  <si>
    <t>SUPPLIES - MATH</t>
  </si>
  <si>
    <t>SUPPLIES - AP MATH</t>
  </si>
  <si>
    <t>SUPPLIES - PRE-AP MATH</t>
  </si>
  <si>
    <t>SUPPLIES - SOCIAL STUDIES</t>
  </si>
  <si>
    <t>SUPPLIES - HISTORY</t>
  </si>
  <si>
    <t>SUPPLIES PRE-AP SOCIAL STUDIES</t>
  </si>
  <si>
    <t>SUPPLIES - SPANISH</t>
  </si>
  <si>
    <t>SUPPLIES - TECHNOLOGY APPL</t>
  </si>
  <si>
    <t>SUPPLIES - FOREIGN LANGUAGE</t>
  </si>
  <si>
    <t>SUPPLIES - GCS</t>
  </si>
  <si>
    <t>SUPPLIES - HOME EC, CTE</t>
  </si>
  <si>
    <t>SUPPLIES - FAMILY AND CUNSUMER</t>
  </si>
  <si>
    <t>SUPPLIES - GRAPHIC/ROBOTIC</t>
  </si>
  <si>
    <t>LIFE MANAGEMENT SKILLS</t>
  </si>
  <si>
    <t>SUPPLIES - COLLINS CTED CLASS</t>
  </si>
  <si>
    <t>SUPPLIES CAREER INVESTIGATIONS</t>
  </si>
  <si>
    <t>COMPUTER REPLACEMENT CYCLE</t>
  </si>
  <si>
    <t>SUPPLIES - PE</t>
  </si>
  <si>
    <t>PE SUPPLIES</t>
  </si>
  <si>
    <t>SUPPLIES - ROTC</t>
  </si>
  <si>
    <t>SUPPLIES - FARM &amp; RANCH</t>
  </si>
  <si>
    <t>SUPPLIES - SCIENCE</t>
  </si>
  <si>
    <t>SUPPLIES - AP SCIENCE</t>
  </si>
  <si>
    <t>SUPPLIES - PRE AP SCIENCE</t>
  </si>
  <si>
    <t>SUPPLIES - DRAMA</t>
  </si>
  <si>
    <t>SUPPLIES - THEATRE ARTS</t>
  </si>
  <si>
    <t>SUPPLIES - CRIMINAL JSTC, CTE</t>
  </si>
  <si>
    <t>SUPPLIES - HORTICULTURE</t>
  </si>
  <si>
    <t>SUPPLIES - WELDING METALWORK</t>
  </si>
  <si>
    <t>SUPPLIES - AG, CTE</t>
  </si>
  <si>
    <t>SUPPLIES - HLTH SCIENCE, CTE</t>
  </si>
  <si>
    <t>SUPPLIES - HEALTH</t>
  </si>
  <si>
    <t>SUPPLIES - CAREER PREPARATION</t>
  </si>
  <si>
    <t>SUPPLIES - AUDIO/VIDEO TECH</t>
  </si>
  <si>
    <t>SUPPLIES - OIL/GAS</t>
  </si>
  <si>
    <t>SUPPLIES - BUSINESS ED, CTDIGE</t>
  </si>
  <si>
    <t>SUPPLIES - ENGINEERING</t>
  </si>
  <si>
    <t>SUPPLIES - OIL &amp; GAS</t>
  </si>
  <si>
    <t>SUPPLIES - BUILDING TRADES</t>
  </si>
  <si>
    <t>TRAVEL - DEPT  ABOVE CONFER</t>
  </si>
  <si>
    <t>TRAVEL AND SUBSISTENCE</t>
  </si>
  <si>
    <t>TRAVEL - SPED, HOMEBOUND</t>
  </si>
  <si>
    <t>TRAVEL - EMPLOYEE - DYSLEXIA</t>
  </si>
  <si>
    <t>TRAVEL - AUTO MECH, CTE</t>
  </si>
  <si>
    <t>TRAVEL - BAND INSTRUCTIONAL</t>
  </si>
  <si>
    <t>TRAVEL AND SUBSISTENCE- CHORAL</t>
  </si>
  <si>
    <t>TRAVEL - CHORAL INSTRUCTIONAL</t>
  </si>
  <si>
    <t>TRAVEL - COLLINS UNIV INST</t>
  </si>
  <si>
    <t>TRAVEL - FCLA STAFF</t>
  </si>
  <si>
    <t>TRAVEL - HOME EC, CTE</t>
  </si>
  <si>
    <t>TRAVEL - INSTRUCTIONAL</t>
  </si>
  <si>
    <t>TRAVEL - CRIMINAL JUSTICE, CTE</t>
  </si>
  <si>
    <t>TRAVEL - ANIMAL</t>
  </si>
  <si>
    <t>TRAVEL - HORTICULTURE</t>
  </si>
  <si>
    <t>TRAVEL - AG, CTE</t>
  </si>
  <si>
    <t>TRAVEL - HEALTH SCIENCE, CTE</t>
  </si>
  <si>
    <t>TRAVEL</t>
  </si>
  <si>
    <t>TRAVEL - BUSINESS ED, CTE</t>
  </si>
  <si>
    <t>TRAVEL - PROJECT TRAIN</t>
  </si>
  <si>
    <t>TRAVEL - OIL AND GAS</t>
  </si>
  <si>
    <t>TRAVEL - INDSTR TECH, CTE</t>
  </si>
  <si>
    <t>TRAVEL - FIELD TRIPS</t>
  </si>
  <si>
    <t>TRAVEL- STUDENTS</t>
  </si>
  <si>
    <t>TRAVEL - ROTC FIELD TRIPS</t>
  </si>
  <si>
    <t>TRAVEL - BUSINESS ED. STUDENT</t>
  </si>
  <si>
    <t>TRAVEL - STUDENT -ROBOTICS</t>
  </si>
  <si>
    <t>CISD BUS REIMB - SCH DAY TRIP</t>
  </si>
  <si>
    <t>FEES &amp; DUES - DYSLEXIA</t>
  </si>
  <si>
    <t>OPERATING COSTS - AP</t>
  </si>
  <si>
    <t>PREP COURSES &amp; FEES</t>
  </si>
  <si>
    <t>MISC OPERATING COST</t>
  </si>
  <si>
    <t>MISC COSTS INCL STARR AWARDS</t>
  </si>
  <si>
    <t>MISC OPERATING COSTS- BAND</t>
  </si>
  <si>
    <t>BAND MISC EXPENSE</t>
  </si>
  <si>
    <t>CHORAL AWARDS</t>
  </si>
  <si>
    <t>CHORAL MISC EXPENSE</t>
  </si>
  <si>
    <t>ROTC MISC OPERATING COSTS</t>
  </si>
  <si>
    <t>DRAMA MISC OPERATING COSTS</t>
  </si>
  <si>
    <t>STOCK TRAILER</t>
  </si>
  <si>
    <t>MILL LATHE</t>
  </si>
  <si>
    <t>STIPENDS- LIBRARY</t>
  </si>
  <si>
    <t>ESC SERVICES- VIDEO STREAMING</t>
  </si>
  <si>
    <t>LIBRARY DATA BASES (FOLLETT)</t>
  </si>
  <si>
    <t>READING MATERIALS</t>
  </si>
  <si>
    <t>MAGAZINES &amp; PERIODICALS</t>
  </si>
  <si>
    <t>LIBRARY BOOKS &amp; PERIODICALS</t>
  </si>
  <si>
    <t>LIBRARY BOOKS</t>
  </si>
  <si>
    <t>LIBRARY TECHNOLOGY SUBSCRIPTIO</t>
  </si>
  <si>
    <t>CAMPUS INTERVENTION</t>
  </si>
  <si>
    <t>CONTRACTED SERVICES - ESL/BE</t>
  </si>
  <si>
    <t>ESC CSCOPE</t>
  </si>
  <si>
    <t>ESC SERV- Curriculum</t>
  </si>
  <si>
    <t>EDUPHORIA</t>
  </si>
  <si>
    <t>ESC SERVICES - GT</t>
  </si>
  <si>
    <t>ESC SERVICES - ESL/BE</t>
  </si>
  <si>
    <t>SUPPLIES - CURRICULUM</t>
  </si>
  <si>
    <t>INSTRUCTIONAL STAFF DEVELOPMEN</t>
  </si>
  <si>
    <t>INST STAFF DEVELOPMENT SUPPLIE</t>
  </si>
  <si>
    <t>SUPPLIES  SCHOOL IMPROVEMENT</t>
  </si>
  <si>
    <t>CURRICULUM SUPPLIES DEPARTMENT</t>
  </si>
  <si>
    <t>TRAVEL -STAFF DEVELOPMENT - AP</t>
  </si>
  <si>
    <t>TRAVEL INST STAFF DEVELOPMENT</t>
  </si>
  <si>
    <t>TRAVEL - STAFF DEVE - AP</t>
  </si>
  <si>
    <t>TRAVEL - STAFF DEVE - GT</t>
  </si>
  <si>
    <t>TRAVEL - STAFF DEVE -SPED</t>
  </si>
  <si>
    <t>TRAVEL -  STAFF DEVE-ESL/BE</t>
  </si>
  <si>
    <t>TRAVEL - CURRICULUM STAFF</t>
  </si>
  <si>
    <t>TRAVEL - STAFF DEVE - SPED</t>
  </si>
  <si>
    <t>TRAVEL - STAFF DEVE - 504</t>
  </si>
  <si>
    <t>TRAVEL - STAFF DEVE- DYSLEXIA</t>
  </si>
  <si>
    <t>TRAVEL - REIMBURSABLE ACCOUNT</t>
  </si>
  <si>
    <t>STIPENDS - COORDINATOR ACCOUNT</t>
  </si>
  <si>
    <t>SALARIES - SPED, ADMIN</t>
  </si>
  <si>
    <t>SUPPORT SALARIES- RECLASS YE</t>
  </si>
  <si>
    <t>OTHER PAYROLL PAYMENTS</t>
  </si>
  <si>
    <t>MEDICARE - SPED, ADMIN</t>
  </si>
  <si>
    <t>HEALTH INSURANCE - SPED, ADMIN</t>
  </si>
  <si>
    <t>WORKERS COMP - SPED, ADMIN</t>
  </si>
  <si>
    <t xml:space="preserve"> CONTRACTED SRVC - SPED</t>
  </si>
  <si>
    <t>SUPPLIES - ADMIN, CTE</t>
  </si>
  <si>
    <t>SUPPLIES - SPED, GENERAL</t>
  </si>
  <si>
    <t>SUPPLIES - ESL/BE ADMIN</t>
  </si>
  <si>
    <t>CURRICULUM SUPPLIES</t>
  </si>
  <si>
    <t>TRAVEL - ADMIN, CTE</t>
  </si>
  <si>
    <t>TRAVEL - SPED, ADMIN</t>
  </si>
  <si>
    <t>TRAVEL - DIRECTOR</t>
  </si>
  <si>
    <t>TRAVEL - SPED, NON-EMPLOYEE</t>
  </si>
  <si>
    <t>ADMIN FEES &amp; DUES - CTE</t>
  </si>
  <si>
    <t>MISC OPERATING COSTS - SPED</t>
  </si>
  <si>
    <t>CURRICULUM FEES, MISC</t>
  </si>
  <si>
    <t>TRS OVER MINIMUM</t>
  </si>
  <si>
    <t>OFFICE SUPPLIES</t>
  </si>
  <si>
    <t>TRAVEL- PRINCIPAL'S OFFICE</t>
  </si>
  <si>
    <t>CISD BUS REIMBURSEMENT</t>
  </si>
  <si>
    <t>DUES</t>
  </si>
  <si>
    <t>AVID MEMBERSHIP DUES</t>
  </si>
  <si>
    <t>STIPENDS- COUNSELING</t>
  </si>
  <si>
    <t>STIPENDS- ARD</t>
  </si>
  <si>
    <t>STIPENDS - SPED, DIAGNOSTICIAN</t>
  </si>
  <si>
    <t>STIPENDS - SPED, LSSP</t>
  </si>
  <si>
    <t>STIPENDS - TURNING POINTS</t>
  </si>
  <si>
    <t>STIPENDS - DIAG</t>
  </si>
  <si>
    <t>SALARIES - SPED, DIAGNOSTIC</t>
  </si>
  <si>
    <t>COLLINS SCHOLARSHIP EXTRA</t>
  </si>
  <si>
    <t>MEDICARE - SPED, DIAG</t>
  </si>
  <si>
    <t>HEALTH INSURANCE - SPED, DIAG</t>
  </si>
  <si>
    <t>WORKERS COMP - SPED, DIAG</t>
  </si>
  <si>
    <t>TEACHER RETIREMENT- SPED, DIAG</t>
  </si>
  <si>
    <t>PROFESSIONAL SERV</t>
  </si>
  <si>
    <t>MEDICAID PROCESSING</t>
  </si>
  <si>
    <t>ESC SERVICES - PERSONNEL PLUS</t>
  </si>
  <si>
    <t>TESTING SUPPLIES</t>
  </si>
  <si>
    <t>TESTING SUPPLIES - GT</t>
  </si>
  <si>
    <t>TESTING SUPPLIES - SPED</t>
  </si>
  <si>
    <t>TESTING SUPPLIES - 504</t>
  </si>
  <si>
    <t>TESTING SUPPLIES - DYSLEXIA</t>
  </si>
  <si>
    <t>COUNSELING SUPPLIES</t>
  </si>
  <si>
    <t>COUNSELOR SUPPLIES</t>
  </si>
  <si>
    <t>SUPPLIES - SPED, DIAG</t>
  </si>
  <si>
    <t>TRAVEL - COUNSELOR</t>
  </si>
  <si>
    <t>TRAVEL - SPED, DIAGNOSTIC</t>
  </si>
  <si>
    <t>SALARIES - RN NURSES</t>
  </si>
  <si>
    <t>SALARIES- RN NURSES</t>
  </si>
  <si>
    <t>SALARIES - LEAD NURSE</t>
  </si>
  <si>
    <t>SUPPORT SALARIES - LVN NURSES</t>
  </si>
  <si>
    <t>MEDICARE - NURSES</t>
  </si>
  <si>
    <t>MEDICARE - LEAD NURSE</t>
  </si>
  <si>
    <t>HEALTH INSURANCE - NURSES</t>
  </si>
  <si>
    <t>HEALTH INSURANCE - LEAD NURSE</t>
  </si>
  <si>
    <t>WORKERS COMP - NURSES</t>
  </si>
  <si>
    <t>WORKERS COMP - LEAD NURSE</t>
  </si>
  <si>
    <t>TEACHER RETIREMENT - NURSES</t>
  </si>
  <si>
    <t>TEACHER RETIREMENT- LEAD NURSE</t>
  </si>
  <si>
    <t>CONTRACT MAINT - NURSE EQUIP</t>
  </si>
  <si>
    <t>SUPPLIES - NURSES</t>
  </si>
  <si>
    <t>TRAVEL - STAFF DEVE - NURSES</t>
  </si>
  <si>
    <t>TRAVEL DISTRICT - LEAD NURSE</t>
  </si>
  <si>
    <t>PROFESSIONAL DUES - LEAD NURSE</t>
  </si>
  <si>
    <t>EXTRA DUTY PAY</t>
  </si>
  <si>
    <t>SUPPORT SALARIES - SPED, TRANS</t>
  </si>
  <si>
    <t>MEDICARE - SPED, TRANS</t>
  </si>
  <si>
    <t>WORKERS COMP - SPED, TRANS</t>
  </si>
  <si>
    <t>TEACHER RETIREMENT- SPED TRANS</t>
  </si>
  <si>
    <t>CONTRACTED MAINT &amp; REPAIR</t>
  </si>
  <si>
    <t>CONT MAINT- UNIFORMS</t>
  </si>
  <si>
    <t>PHYSICALS &amp; DRUG TESTING</t>
  </si>
  <si>
    <t>GASOLINE &amp; OTHER FUELS</t>
  </si>
  <si>
    <t>PARTS</t>
  </si>
  <si>
    <t>OPERATING SUPPLIES</t>
  </si>
  <si>
    <t>OFFICE SUPPLIES-TRANSPORTATION</t>
  </si>
  <si>
    <t>INSURANCE &amp; BONDING</t>
  </si>
  <si>
    <t>TRANSPORTATION FEES</t>
  </si>
  <si>
    <t>VEHICLE LEASE/PURCHASE</t>
  </si>
  <si>
    <t>STIPENDS - EXTRA DUTIES</t>
  </si>
  <si>
    <t>STIPENDS- GYM MGR</t>
  </si>
  <si>
    <t>STIPENDS -GIRLS HS ATHL CORDNR</t>
  </si>
  <si>
    <t>STIPENDS- TRAINER</t>
  </si>
  <si>
    <t>STIPENDS- AUDITORIUM MGR</t>
  </si>
  <si>
    <t>STIPENDS- UIL COORDINATOR</t>
  </si>
  <si>
    <t>STIPENDS - JR HIGH COORDINATOR</t>
  </si>
  <si>
    <t>STIPENDS - UIL EVENT</t>
  </si>
  <si>
    <t>STIPENDS- BAND</t>
  </si>
  <si>
    <t>STIPENDS- DANCE/DRILL TEAM</t>
  </si>
  <si>
    <t>STIPENDS- CHEERLEADING</t>
  </si>
  <si>
    <t>STIPENDS- CHORAL DIRECTOR</t>
  </si>
  <si>
    <t>STIPENDS- STUDENT COUNCIL</t>
  </si>
  <si>
    <t>STIPENDS- BASEBALL</t>
  </si>
  <si>
    <t>STIPENDS- HEAD BASEBALL</t>
  </si>
  <si>
    <t>STIPENDS- BOYS BASKETBALL</t>
  </si>
  <si>
    <t>STIPENDS- GIRLS BASKETBALL</t>
  </si>
  <si>
    <t>STIPENDS- HEAD BASKETBALL</t>
  </si>
  <si>
    <t>STIPENDS- CROSS COUNTRY</t>
  </si>
  <si>
    <t>STIPENDS- HEAD CROSS COUNTRY</t>
  </si>
  <si>
    <t>STIPENDS- FOOTBALL</t>
  </si>
  <si>
    <t>STIPENDS- DEFENSIVE COORDINATO</t>
  </si>
  <si>
    <t>STIPENDS- HEAD FOOTBALL</t>
  </si>
  <si>
    <t>STIPENDS- GOLF</t>
  </si>
  <si>
    <t>STIPENDS- HEAD GOLF</t>
  </si>
  <si>
    <t>STIPENDS- POWERLIFTING</t>
  </si>
  <si>
    <t>STIPENDS- HEAD POWERLIFTING</t>
  </si>
  <si>
    <t>STIPENDS- SOCCER</t>
  </si>
  <si>
    <t>STIPENDS- HEAD SOCCER</t>
  </si>
  <si>
    <t>STIPENDS- SOFTBALL</t>
  </si>
  <si>
    <t>STIPENDS- HEAD SOFTBALL</t>
  </si>
  <si>
    <t>STIPEND- TENNIS COACH</t>
  </si>
  <si>
    <t>STIPENDS - HEAD TENNIS COACH</t>
  </si>
  <si>
    <t>STIPENDS - BOYS TRACK</t>
  </si>
  <si>
    <t>STIPENDS - GIRLS TRACK</t>
  </si>
  <si>
    <t>STIPENDS- HEAD TRACK</t>
  </si>
  <si>
    <t>STIPENDS- JR HIGH TRACK</t>
  </si>
  <si>
    <t>STIPENDS- VOLLEYBALL</t>
  </si>
  <si>
    <t>STIPENDS- HEAD VOLLEYBALL</t>
  </si>
  <si>
    <t>STIPENDS- ONE-ACT PLAY</t>
  </si>
  <si>
    <t>STIPENDS- DEBATE</t>
  </si>
  <si>
    <t>DRUG TESTING</t>
  </si>
  <si>
    <t>PROFESSIONAL SERVICES- BAND</t>
  </si>
  <si>
    <t xml:space="preserve"> PROFESSIONAL SERV</t>
  </si>
  <si>
    <t xml:space="preserve"> PROF SERV- ELEMENTARY CHOIR</t>
  </si>
  <si>
    <t>PROF SERV, INCLUDING JUDGES</t>
  </si>
  <si>
    <t>RENTALS- OPERATING LEASES</t>
  </si>
  <si>
    <t>ROYALTY FEES</t>
  </si>
  <si>
    <t>UIL SUPPLIES</t>
  </si>
  <si>
    <t>SUPPLIES, INCLUDING UIL</t>
  </si>
  <si>
    <t>BAND SUPPLIES</t>
  </si>
  <si>
    <t>CHS DRILL TEAM SUPPLIES</t>
  </si>
  <si>
    <t>MUSICALS</t>
  </si>
  <si>
    <t>SUPPLIES- ELEMENTARY CHOIR</t>
  </si>
  <si>
    <t>GENERAL SUPPLIES THEATRE MS</t>
  </si>
  <si>
    <t>DEBATE SUPPLIES</t>
  </si>
  <si>
    <t>TRAVEL - EMPLOYEE UIL</t>
  </si>
  <si>
    <t>TRAVEL - BAND</t>
  </si>
  <si>
    <t>TRAVEL - SPONSOR TRAINING</t>
  </si>
  <si>
    <t>TRAVEL - CHORAL STAFF</t>
  </si>
  <si>
    <t>TRAVEL - CAREER EDUCATION</t>
  </si>
  <si>
    <t>TRAVEL- STUDENT UIL</t>
  </si>
  <si>
    <t>AUTO TECH TRAVEL</t>
  </si>
  <si>
    <t>BAND STUDENT TRAVEL</t>
  </si>
  <si>
    <t>CHORAL STUDENT TRAVEL</t>
  </si>
  <si>
    <t>SCIENCE STUDENT TRAVEL</t>
  </si>
  <si>
    <t>DEBATE TRAVEL &amp; SUBSTISTENCE</t>
  </si>
  <si>
    <t>CRIMINAL JUSTICE TRAVEL</t>
  </si>
  <si>
    <t>AG LIVESTOCK TRAVEL</t>
  </si>
  <si>
    <t>AG METALWORKS TRAVEL</t>
  </si>
  <si>
    <t>BAND INSURANCE</t>
  </si>
  <si>
    <t>DRILL TEAM INSURANCE</t>
  </si>
  <si>
    <t>CHEERLEADER INSURANCE</t>
  </si>
  <si>
    <t>CISD BUS REIMB - EXTACURR</t>
  </si>
  <si>
    <t>GRADUATION EXPENSE</t>
  </si>
  <si>
    <t>AWARDS- UIL ATHLETICS</t>
  </si>
  <si>
    <t>MISC OPERATING CST - UIL</t>
  </si>
  <si>
    <t>BAND AWARDS</t>
  </si>
  <si>
    <t>BAND MISC OPERATING COSTS</t>
  </si>
  <si>
    <t>DRANE MISC OPERATING COSTS</t>
  </si>
  <si>
    <t>DRILL TEAM ENTRY FEES</t>
  </si>
  <si>
    <t>CHEERLEADERS ENTRY FEES</t>
  </si>
  <si>
    <t>CHORAL MISC OPERATING EXPENSE</t>
  </si>
  <si>
    <t>DEBATE FEES</t>
  </si>
  <si>
    <t>UNEMPLOYMENT COMPENSATION</t>
  </si>
  <si>
    <t>LEGAL SERVICES - SPED</t>
  </si>
  <si>
    <t>LEGAL FEES- BILINGUAL</t>
  </si>
  <si>
    <t>LEGAL SERVICES</t>
  </si>
  <si>
    <t>AUDIT SERVICES</t>
  </si>
  <si>
    <t>HR ACA REPORTING SERVICES</t>
  </si>
  <si>
    <t>ESC SERVICES- BOSS; AUDIT PREP</t>
  </si>
  <si>
    <t>ESC SERVICES- FINANCIAL BENCHM</t>
  </si>
  <si>
    <t>RENTAL - POSTAGE MACHINE</t>
  </si>
  <si>
    <t>SUBSCRIPTS; WEB SVCS, SURVEYS</t>
  </si>
  <si>
    <t>SUPT OFFICE SUPPLIES</t>
  </si>
  <si>
    <t>BUSINESS OFFICE SUPPLIES</t>
  </si>
  <si>
    <t>RECRUITING SUPPLIES</t>
  </si>
  <si>
    <t>PUBLIC RELATIONS SUPPLIES</t>
  </si>
  <si>
    <t>TRAVEL - SUPT OFFICE</t>
  </si>
  <si>
    <t>TRAVEL BUSINESS OFFICE/ SCHOOL</t>
  </si>
  <si>
    <t>TRAVEL - RECRUITING</t>
  </si>
  <si>
    <t>TRAVEL - PUBLIC RELATIONS</t>
  </si>
  <si>
    <t>BOARD MEMBER TRAVEL EXPENSE</t>
  </si>
  <si>
    <t>ELECTION COSTS</t>
  </si>
  <si>
    <t>PUBLIC RELATIONS DUES</t>
  </si>
  <si>
    <t>FEES, OTHER MISC, SUPT OFFICE</t>
  </si>
  <si>
    <t>BOARD MEMBER MISC EXPENSE</t>
  </si>
  <si>
    <t>FEES, OTHER MISC, BUSINESS OFF</t>
  </si>
  <si>
    <t>PERSONNEL FEES, PERMITS</t>
  </si>
  <si>
    <t>FEES, OTHER, PUB. RELATIONS</t>
  </si>
  <si>
    <t>DISTRICT EVENTS</t>
  </si>
  <si>
    <t>OVERTIME</t>
  </si>
  <si>
    <t>RESERVE FOR OVERAGES</t>
  </si>
  <si>
    <t>MAINTENANCE SUBSTITUTE COST</t>
  </si>
  <si>
    <t>TEACHER RETIRMENT</t>
  </si>
  <si>
    <t>CONT MAINT &amp; REPAIR</t>
  </si>
  <si>
    <t>CONT MAINT &amp; REPAIR- LEE</t>
  </si>
  <si>
    <t>CONT MAINT &amp; REPAIR- TRAVIS</t>
  </si>
  <si>
    <t>CONT MAINT &amp; REPAIR- BLUE BLDG</t>
  </si>
  <si>
    <t>CONT MAINT &amp; REPAIR- TIGER FLD</t>
  </si>
  <si>
    <t>ELEVATOR MAINT CONTRACT</t>
  </si>
  <si>
    <t>ELEVATOR MAINT CONTR- STADIUM</t>
  </si>
  <si>
    <t>AIR MAINT CONTRACT</t>
  </si>
  <si>
    <t>LAUNDRY SERVICE</t>
  </si>
  <si>
    <t>LAWN SERVICE</t>
  </si>
  <si>
    <t>WATER &amp; SEWAGE- CATE BUILDING</t>
  </si>
  <si>
    <t>WATER &amp; SEWAGE</t>
  </si>
  <si>
    <t>WATER &amp; SEWAGE- LEE CAMPUS</t>
  </si>
  <si>
    <t>WATER &amp; SEWAGE- TRAVIS CAMPUS</t>
  </si>
  <si>
    <t>WATER &amp; SEWAGE- BLUE BUILDING</t>
  </si>
  <si>
    <t>WATER &amp; SEWAGE- TIGER FIELD</t>
  </si>
  <si>
    <t>ELECTRICITY- CATE BUILDING</t>
  </si>
  <si>
    <t>ELECTRICITY</t>
  </si>
  <si>
    <t>ELECTRICITY- LEE CAMPUS</t>
  </si>
  <si>
    <t>ELECTRICITY- TRAVIS CAMPUS</t>
  </si>
  <si>
    <t>ELECTRICITY- BLUE BUILDING</t>
  </si>
  <si>
    <t>ELECTRICITY- TIGER FIELD</t>
  </si>
  <si>
    <t>GAS- CATE BUILDING</t>
  </si>
  <si>
    <t>GAS</t>
  </si>
  <si>
    <t>GAS- LEE CAMPUS</t>
  </si>
  <si>
    <t>GAS- TRAVIS CAMPUS</t>
  </si>
  <si>
    <t>GAS- BLUE BUILDING</t>
  </si>
  <si>
    <t>GAS- TIGER FIELD</t>
  </si>
  <si>
    <t>UTILITIES- TRANSPORTATION CTR</t>
  </si>
  <si>
    <t>CISD TELEPHONES</t>
  </si>
  <si>
    <t>T1 LINES</t>
  </si>
  <si>
    <t>AT&amp;T High Speed Connectivity</t>
  </si>
  <si>
    <t>AT&amp;T GIGAMAN- 11 SITES</t>
  </si>
  <si>
    <t>MISCELLANEOUS CONTRACTED SERV</t>
  </si>
  <si>
    <t>SUPPLIES-GROUNDS</t>
  </si>
  <si>
    <t>CUSTODIAL SUPPLIES</t>
  </si>
  <si>
    <t>CUSTODIAL SUPPLIES- LEE</t>
  </si>
  <si>
    <t>CUSTODIAL SUPPLIES- TRAVIS</t>
  </si>
  <si>
    <t>CUSTODIAL SUPPLIES TIGER FIELD</t>
  </si>
  <si>
    <t>MAINT SUPPLIES</t>
  </si>
  <si>
    <t>MAINT SUPPLIESCUSTODIAL SUPPLI</t>
  </si>
  <si>
    <t>MAINT SUPPLIES- LEE CAMPUS</t>
  </si>
  <si>
    <t>MAINT SUPPLIES- TRAVIS</t>
  </si>
  <si>
    <t>MAINT SUPPLIES- BLUE BLDG</t>
  </si>
  <si>
    <t>MAINT SUPPLIES- TIGER FIELD</t>
  </si>
  <si>
    <t>OTHER SUPPLIES</t>
  </si>
  <si>
    <t>PROPERTY CASUALTY INSURANCE</t>
  </si>
  <si>
    <t>FEES, DUES, OTHER MISC EXP</t>
  </si>
  <si>
    <t>VEHICLES</t>
  </si>
  <si>
    <t>CONTRACTED SERV, INCL DRUG DOG</t>
  </si>
  <si>
    <t>RADIO REPAIR &amp; SERVICE</t>
  </si>
  <si>
    <t>SUPPLIES-RADIOS, CAMERAS, ETC.</t>
  </si>
  <si>
    <t>UNIFORM REPLACEMENT CYCLE</t>
  </si>
  <si>
    <t>FEES, OTHER MISC.</t>
  </si>
  <si>
    <t>ESC SERVICES- TXEIS Contract</t>
  </si>
  <si>
    <t>FOR-C PEIMS DATA PLUS</t>
  </si>
  <si>
    <t>CONTRACTED SERV &amp; SUPPORT</t>
  </si>
  <si>
    <t>CONSULTING SERVICES</t>
  </si>
  <si>
    <t>TECHNOLOGY SUPPLIES</t>
  </si>
  <si>
    <t>SOFTWARE LICENSING</t>
  </si>
  <si>
    <t>ONE-TIME PROJECTS</t>
  </si>
  <si>
    <t>SPED CAMERAS</t>
  </si>
  <si>
    <t>TRAVEL - EMPLOYEE IN-DISTRICT</t>
  </si>
  <si>
    <t>TRAVEL - STAFF DEVELOPMENT</t>
  </si>
  <si>
    <t>DATA CENTER</t>
  </si>
  <si>
    <t>EQUIPMENT</t>
  </si>
  <si>
    <t>CAPITAL LEASE- DATA CTR</t>
  </si>
  <si>
    <t>CAPITAL LEASE PRIN- DATA CTR</t>
  </si>
  <si>
    <t>CAPITAL LEASE INTEREST</t>
  </si>
  <si>
    <t>BUILD PURCHASE, CONST, IMPROV</t>
  </si>
  <si>
    <t>RESERVE FOR OVERAGE</t>
  </si>
  <si>
    <t>PAYMENT TO SSA - VI CONSORTIUM</t>
  </si>
  <si>
    <t>APPRAISAL FEES</t>
  </si>
  <si>
    <t xml:space="preserve"> APPRAISAL APPEAL</t>
  </si>
  <si>
    <t>SCHOOL TAX COLLECTIONS</t>
  </si>
  <si>
    <t>SALE OF REAL &amp; PERSONAL PROPER</t>
  </si>
  <si>
    <t>ATHLETIC SUPPLEMENT</t>
  </si>
  <si>
    <t>TO BALANCE BUDGET</t>
  </si>
  <si>
    <t>REVENUE - OTHER LOCAL</t>
  </si>
  <si>
    <t>REVENUE - FOOD SERVICES</t>
  </si>
  <si>
    <t>REVENUE -DAILY SALES - SUMMER</t>
  </si>
  <si>
    <t>REVENUE - STATE - SUMMER</t>
  </si>
  <si>
    <t>REVENUE - SCH BREAKFAST PROG</t>
  </si>
  <si>
    <t>REVENUE - SCH LUNCH PROG</t>
  </si>
  <si>
    <t>USDA DONATED COMMODITIES</t>
  </si>
  <si>
    <t>SUBSTITUTES</t>
  </si>
  <si>
    <t>SUPPORT SALARIES- RESERVE</t>
  </si>
  <si>
    <t>FOOD - SUMMER PROGRAM</t>
  </si>
  <si>
    <t xml:space="preserve">MISCE0LLANEOUS CONTRACTED </t>
  </si>
  <si>
    <t>FOOD</t>
  </si>
  <si>
    <t>NON-FOOD - SUMMER PROGRAM</t>
  </si>
  <si>
    <t>NON-FOOD</t>
  </si>
  <si>
    <t>REVENUE - TAXES- PRIOR YEAR</t>
  </si>
  <si>
    <t>REVENUE TEA DISTRIBUTED STATE</t>
  </si>
  <si>
    <t>BOND PRINCIPAL</t>
  </si>
  <si>
    <t>BOND SERIES 2006 PRINCIPAL</t>
  </si>
  <si>
    <t>BOND SERIES 2009 PRINCIPAL</t>
  </si>
  <si>
    <t>BOND SERIES 2012 PRINCIPAL</t>
  </si>
  <si>
    <t>BOND SERIES 2013 PRINCIPAL</t>
  </si>
  <si>
    <t>BOND INTEREST</t>
  </si>
  <si>
    <t>BOND SERIES 2006 INTEREST</t>
  </si>
  <si>
    <t>BOND SERIES 2009 INTEREST</t>
  </si>
  <si>
    <t>BOND SERIES 2012 INTEREST</t>
  </si>
  <si>
    <t>BOND SERIES 2013 INTEREST</t>
  </si>
  <si>
    <t>BOND SERIES 2015 INTEREST</t>
  </si>
  <si>
    <t>FEES</t>
  </si>
  <si>
    <t>SALE OF BONDS</t>
  </si>
  <si>
    <t>PREMIUM ON ISSUANCE OF BONDS</t>
  </si>
  <si>
    <t>SALARIES -BOND PROJECT MANAGER</t>
  </si>
  <si>
    <t>CONST IN PROGRESS- CHS</t>
  </si>
  <si>
    <t>CONST IN PROGRESS- COLLINS MS</t>
  </si>
  <si>
    <t>CONST IN PROGRESS- BOWIE ELE</t>
  </si>
  <si>
    <t>CONST IN PROGRESS- NAV ELE</t>
  </si>
  <si>
    <t>CONST IN PROGRESS- FANNIN ELE</t>
  </si>
  <si>
    <t>CONST IN PROGRESS- S.HOU ELE</t>
  </si>
  <si>
    <t>CONST IN PROGRESS- CARROLL ELE</t>
  </si>
  <si>
    <t>CONST IN PROGRESS- NEW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</si>
</sst>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7"/>
  <sheetViews>
    <sheetView tabSelected="1" workbookViewId="0">
      <selection activeCell="L1" sqref="L1:Q1048576"/>
    </sheetView>
  </sheetViews>
  <sheetFormatPr defaultRowHeight="14.5" x14ac:dyDescent="0.35"/>
  <cols>
    <col min="1" max="1" width="4.7265625" bestFit="1" customWidth="1"/>
    <col min="2" max="2" width="4.453125" bestFit="1" customWidth="1"/>
    <col min="3" max="3" width="4.81640625" bestFit="1" customWidth="1"/>
    <col min="4" max="4" width="4.26953125" bestFit="1" customWidth="1"/>
    <col min="5" max="5" width="3.81640625" bestFit="1" customWidth="1"/>
    <col min="6" max="6" width="6.1796875" bestFit="1" customWidth="1"/>
    <col min="7" max="7" width="4.453125" bestFit="1" customWidth="1"/>
    <col min="8" max="8" width="7.36328125" bestFit="1" customWidth="1"/>
    <col min="9" max="9" width="6.81640625" bestFit="1" customWidth="1"/>
    <col min="10" max="10" width="33.1796875" bestFit="1" customWidth="1"/>
    <col min="11" max="11" width="13" bestFit="1" customWidth="1"/>
  </cols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5">
      <c r="A2">
        <v>181</v>
      </c>
      <c r="B2" t="str">
        <f t="shared" ref="B2:B12" si="0">"00"</f>
        <v>00</v>
      </c>
      <c r="C2">
        <v>5742</v>
      </c>
      <c r="D2" t="str">
        <f>"00"</f>
        <v>00</v>
      </c>
      <c r="E2" t="str">
        <f>"000"</f>
        <v>000</v>
      </c>
      <c r="F2">
        <v>6</v>
      </c>
      <c r="G2" t="str">
        <f t="shared" ref="G2:G12" si="1">"00"</f>
        <v>00</v>
      </c>
      <c r="H2" t="str">
        <f t="shared" ref="H2:H12" si="2">"0"</f>
        <v>0</v>
      </c>
      <c r="I2" t="str">
        <f t="shared" ref="I2:I28" si="3">"00"</f>
        <v>00</v>
      </c>
      <c r="J2" t="s">
        <v>11</v>
      </c>
      <c r="K2">
        <v>500</v>
      </c>
    </row>
    <row r="3" spans="1:11" x14ac:dyDescent="0.35">
      <c r="A3">
        <v>181</v>
      </c>
      <c r="B3" t="str">
        <f t="shared" si="0"/>
        <v>00</v>
      </c>
      <c r="C3">
        <v>5749</v>
      </c>
      <c r="D3" t="str">
        <f>"00"</f>
        <v>00</v>
      </c>
      <c r="E3" t="str">
        <f>"000"</f>
        <v>000</v>
      </c>
      <c r="F3">
        <v>6</v>
      </c>
      <c r="G3" t="str">
        <f t="shared" si="1"/>
        <v>00</v>
      </c>
      <c r="H3" t="str">
        <f t="shared" si="2"/>
        <v>0</v>
      </c>
      <c r="I3" t="str">
        <f t="shared" si="3"/>
        <v>00</v>
      </c>
      <c r="J3" t="s">
        <v>12</v>
      </c>
      <c r="K3" s="1">
        <v>5000</v>
      </c>
    </row>
    <row r="4" spans="1:11" x14ac:dyDescent="0.35">
      <c r="A4">
        <v>181</v>
      </c>
      <c r="B4" t="str">
        <f t="shared" si="0"/>
        <v>00</v>
      </c>
      <c r="C4">
        <v>5752</v>
      </c>
      <c r="D4" t="str">
        <f>"11"</f>
        <v>11</v>
      </c>
      <c r="E4" t="str">
        <f>"001"</f>
        <v>001</v>
      </c>
      <c r="F4">
        <v>6</v>
      </c>
      <c r="G4" t="str">
        <f t="shared" si="1"/>
        <v>00</v>
      </c>
      <c r="H4" t="str">
        <f t="shared" si="2"/>
        <v>0</v>
      </c>
      <c r="I4" t="str">
        <f t="shared" si="3"/>
        <v>00</v>
      </c>
      <c r="J4" t="s">
        <v>13</v>
      </c>
      <c r="K4" s="1">
        <v>5000</v>
      </c>
    </row>
    <row r="5" spans="1:11" x14ac:dyDescent="0.35">
      <c r="A5">
        <v>181</v>
      </c>
      <c r="B5" t="str">
        <f t="shared" si="0"/>
        <v>00</v>
      </c>
      <c r="C5">
        <v>5752</v>
      </c>
      <c r="D5" t="str">
        <f>"12"</f>
        <v>12</v>
      </c>
      <c r="E5" t="str">
        <f>"001"</f>
        <v>001</v>
      </c>
      <c r="F5">
        <v>6</v>
      </c>
      <c r="G5" t="str">
        <f t="shared" si="1"/>
        <v>00</v>
      </c>
      <c r="H5" t="str">
        <f t="shared" si="2"/>
        <v>0</v>
      </c>
      <c r="I5" t="str">
        <f t="shared" si="3"/>
        <v>00</v>
      </c>
      <c r="J5" t="s">
        <v>14</v>
      </c>
      <c r="K5" s="1">
        <v>6000</v>
      </c>
    </row>
    <row r="6" spans="1:11" x14ac:dyDescent="0.35">
      <c r="A6">
        <v>181</v>
      </c>
      <c r="B6" t="str">
        <f t="shared" si="0"/>
        <v>00</v>
      </c>
      <c r="C6">
        <v>5752</v>
      </c>
      <c r="D6" t="str">
        <f>"20"</f>
        <v>20</v>
      </c>
      <c r="E6" t="str">
        <f>"001"</f>
        <v>001</v>
      </c>
      <c r="F6">
        <v>6</v>
      </c>
      <c r="G6" t="str">
        <f t="shared" si="1"/>
        <v>00</v>
      </c>
      <c r="H6" t="str">
        <f t="shared" si="2"/>
        <v>0</v>
      </c>
      <c r="I6" t="str">
        <f t="shared" si="3"/>
        <v>00</v>
      </c>
      <c r="J6" t="s">
        <v>15</v>
      </c>
      <c r="K6" s="1">
        <v>16500</v>
      </c>
    </row>
    <row r="7" spans="1:11" x14ac:dyDescent="0.35">
      <c r="A7">
        <v>181</v>
      </c>
      <c r="B7" t="str">
        <f t="shared" si="0"/>
        <v>00</v>
      </c>
      <c r="C7">
        <v>5752</v>
      </c>
      <c r="D7" t="str">
        <f>"20"</f>
        <v>20</v>
      </c>
      <c r="E7" t="str">
        <f>"041"</f>
        <v>041</v>
      </c>
      <c r="F7">
        <v>6</v>
      </c>
      <c r="G7" t="str">
        <f t="shared" si="1"/>
        <v>00</v>
      </c>
      <c r="H7" t="str">
        <f t="shared" si="2"/>
        <v>0</v>
      </c>
      <c r="I7" t="str">
        <f t="shared" si="3"/>
        <v>00</v>
      </c>
      <c r="J7" t="s">
        <v>16</v>
      </c>
      <c r="K7" s="1">
        <v>3500</v>
      </c>
    </row>
    <row r="8" spans="1:11" x14ac:dyDescent="0.35">
      <c r="A8">
        <v>181</v>
      </c>
      <c r="B8" t="str">
        <f t="shared" si="0"/>
        <v>00</v>
      </c>
      <c r="C8">
        <v>5752</v>
      </c>
      <c r="D8" t="str">
        <f>"30"</f>
        <v>30</v>
      </c>
      <c r="E8" t="str">
        <f>"001"</f>
        <v>001</v>
      </c>
      <c r="F8">
        <v>6</v>
      </c>
      <c r="G8" t="str">
        <f t="shared" si="1"/>
        <v>00</v>
      </c>
      <c r="H8" t="str">
        <f t="shared" si="2"/>
        <v>0</v>
      </c>
      <c r="I8" t="str">
        <f t="shared" si="3"/>
        <v>00</v>
      </c>
      <c r="J8" t="s">
        <v>17</v>
      </c>
      <c r="K8" s="1">
        <v>4000</v>
      </c>
    </row>
    <row r="9" spans="1:11" x14ac:dyDescent="0.35">
      <c r="A9">
        <v>181</v>
      </c>
      <c r="B9" t="str">
        <f t="shared" si="0"/>
        <v>00</v>
      </c>
      <c r="C9">
        <v>5752</v>
      </c>
      <c r="D9" t="str">
        <f>"51"</f>
        <v>51</v>
      </c>
      <c r="E9" t="str">
        <f>"001"</f>
        <v>001</v>
      </c>
      <c r="F9">
        <v>6</v>
      </c>
      <c r="G9" t="str">
        <f t="shared" si="1"/>
        <v>00</v>
      </c>
      <c r="H9" t="str">
        <f t="shared" si="2"/>
        <v>0</v>
      </c>
      <c r="I9" t="str">
        <f t="shared" si="3"/>
        <v>00</v>
      </c>
      <c r="J9" t="s">
        <v>18</v>
      </c>
      <c r="K9" s="1">
        <v>89300</v>
      </c>
    </row>
    <row r="10" spans="1:11" x14ac:dyDescent="0.35">
      <c r="A10">
        <v>181</v>
      </c>
      <c r="B10" t="str">
        <f t="shared" si="0"/>
        <v>00</v>
      </c>
      <c r="C10">
        <v>5752</v>
      </c>
      <c r="D10" t="str">
        <f>"51"</f>
        <v>51</v>
      </c>
      <c r="E10" t="str">
        <f>"041"</f>
        <v>041</v>
      </c>
      <c r="F10">
        <v>6</v>
      </c>
      <c r="G10" t="str">
        <f t="shared" si="1"/>
        <v>00</v>
      </c>
      <c r="H10" t="str">
        <f t="shared" si="2"/>
        <v>0</v>
      </c>
      <c r="I10" t="str">
        <f t="shared" si="3"/>
        <v>00</v>
      </c>
      <c r="J10" t="s">
        <v>19</v>
      </c>
      <c r="K10" s="1">
        <v>6000</v>
      </c>
    </row>
    <row r="11" spans="1:11" x14ac:dyDescent="0.35">
      <c r="A11">
        <v>181</v>
      </c>
      <c r="B11" t="str">
        <f t="shared" si="0"/>
        <v>00</v>
      </c>
      <c r="C11">
        <v>5752</v>
      </c>
      <c r="D11" t="str">
        <f>"82"</f>
        <v>82</v>
      </c>
      <c r="E11" t="str">
        <f>"001"</f>
        <v>001</v>
      </c>
      <c r="F11">
        <v>6</v>
      </c>
      <c r="G11" t="str">
        <f t="shared" si="1"/>
        <v>00</v>
      </c>
      <c r="H11" t="str">
        <f t="shared" si="2"/>
        <v>0</v>
      </c>
      <c r="I11" t="str">
        <f t="shared" si="3"/>
        <v>00</v>
      </c>
      <c r="J11" t="s">
        <v>20</v>
      </c>
      <c r="K11" s="1">
        <v>3000</v>
      </c>
    </row>
    <row r="12" spans="1:11" x14ac:dyDescent="0.35">
      <c r="A12">
        <v>181</v>
      </c>
      <c r="B12" t="str">
        <f t="shared" si="0"/>
        <v>00</v>
      </c>
      <c r="C12">
        <v>5752</v>
      </c>
      <c r="D12" t="str">
        <f>"82"</f>
        <v>82</v>
      </c>
      <c r="E12" t="str">
        <f>"041"</f>
        <v>041</v>
      </c>
      <c r="F12">
        <v>6</v>
      </c>
      <c r="G12" t="str">
        <f t="shared" si="1"/>
        <v>00</v>
      </c>
      <c r="H12" t="str">
        <f t="shared" si="2"/>
        <v>0</v>
      </c>
      <c r="I12" t="str">
        <f t="shared" si="3"/>
        <v>00</v>
      </c>
      <c r="J12" t="s">
        <v>21</v>
      </c>
      <c r="K12" s="1">
        <v>2000</v>
      </c>
    </row>
    <row r="13" spans="1:11" x14ac:dyDescent="0.35">
      <c r="A13">
        <v>181</v>
      </c>
      <c r="B13" t="str">
        <f t="shared" ref="B13:B44" si="4">"36"</f>
        <v>36</v>
      </c>
      <c r="C13">
        <v>6121</v>
      </c>
      <c r="D13" t="str">
        <f>"00"</f>
        <v>00</v>
      </c>
      <c r="E13" t="str">
        <f>"999"</f>
        <v>999</v>
      </c>
      <c r="F13">
        <v>6</v>
      </c>
      <c r="G13" t="str">
        <f t="shared" ref="G13:G44" si="5">"91"</f>
        <v>91</v>
      </c>
      <c r="H13" t="str">
        <f>"P"</f>
        <v>P</v>
      </c>
      <c r="I13" t="str">
        <f t="shared" si="3"/>
        <v>00</v>
      </c>
      <c r="J13" t="s">
        <v>22</v>
      </c>
      <c r="K13" s="1">
        <v>15497</v>
      </c>
    </row>
    <row r="14" spans="1:11" x14ac:dyDescent="0.35">
      <c r="A14">
        <v>181</v>
      </c>
      <c r="B14" t="str">
        <f t="shared" si="4"/>
        <v>36</v>
      </c>
      <c r="C14">
        <v>6141</v>
      </c>
      <c r="D14" t="str">
        <f>"00"</f>
        <v>00</v>
      </c>
      <c r="E14" t="str">
        <f>"999"</f>
        <v>999</v>
      </c>
      <c r="F14">
        <v>6</v>
      </c>
      <c r="G14" t="str">
        <f t="shared" si="5"/>
        <v>91</v>
      </c>
      <c r="H14" t="str">
        <f>"P"</f>
        <v>P</v>
      </c>
      <c r="I14" t="str">
        <f t="shared" si="3"/>
        <v>00</v>
      </c>
      <c r="J14" t="s">
        <v>23</v>
      </c>
      <c r="K14">
        <v>1</v>
      </c>
    </row>
    <row r="15" spans="1:11" x14ac:dyDescent="0.35">
      <c r="A15">
        <v>181</v>
      </c>
      <c r="B15" t="str">
        <f t="shared" si="4"/>
        <v>36</v>
      </c>
      <c r="C15">
        <v>6143</v>
      </c>
      <c r="D15" t="str">
        <f>"00"</f>
        <v>00</v>
      </c>
      <c r="E15" t="str">
        <f>"999"</f>
        <v>999</v>
      </c>
      <c r="F15">
        <v>6</v>
      </c>
      <c r="G15" t="str">
        <f t="shared" si="5"/>
        <v>91</v>
      </c>
      <c r="H15" t="str">
        <f>"P"</f>
        <v>P</v>
      </c>
      <c r="I15" t="str">
        <f t="shared" si="3"/>
        <v>00</v>
      </c>
      <c r="J15" t="s">
        <v>24</v>
      </c>
      <c r="K15">
        <v>1</v>
      </c>
    </row>
    <row r="16" spans="1:11" x14ac:dyDescent="0.35">
      <c r="A16">
        <v>181</v>
      </c>
      <c r="B16" t="str">
        <f t="shared" si="4"/>
        <v>36</v>
      </c>
      <c r="C16">
        <v>6146</v>
      </c>
      <c r="D16" t="str">
        <f>"00"</f>
        <v>00</v>
      </c>
      <c r="E16" t="str">
        <f>"999"</f>
        <v>999</v>
      </c>
      <c r="F16">
        <v>6</v>
      </c>
      <c r="G16" t="str">
        <f t="shared" si="5"/>
        <v>91</v>
      </c>
      <c r="H16" t="str">
        <f>"P"</f>
        <v>P</v>
      </c>
      <c r="I16" t="str">
        <f t="shared" si="3"/>
        <v>00</v>
      </c>
      <c r="J16" t="s">
        <v>25</v>
      </c>
      <c r="K16">
        <v>1</v>
      </c>
    </row>
    <row r="17" spans="1:11" x14ac:dyDescent="0.35">
      <c r="A17">
        <v>181</v>
      </c>
      <c r="B17" t="str">
        <f t="shared" si="4"/>
        <v>36</v>
      </c>
      <c r="C17">
        <v>6219</v>
      </c>
      <c r="D17" t="str">
        <f>"11"</f>
        <v>11</v>
      </c>
      <c r="E17" t="str">
        <f>"001"</f>
        <v>001</v>
      </c>
      <c r="F17">
        <v>6</v>
      </c>
      <c r="G17" t="str">
        <f t="shared" si="5"/>
        <v>91</v>
      </c>
      <c r="H17" t="str">
        <f t="shared" ref="H17:H48" si="6">"0"</f>
        <v>0</v>
      </c>
      <c r="I17" t="str">
        <f t="shared" si="3"/>
        <v>00</v>
      </c>
      <c r="J17" t="s">
        <v>26</v>
      </c>
      <c r="K17" s="1">
        <v>5000</v>
      </c>
    </row>
    <row r="18" spans="1:11" x14ac:dyDescent="0.35">
      <c r="A18">
        <v>181</v>
      </c>
      <c r="B18" t="str">
        <f t="shared" si="4"/>
        <v>36</v>
      </c>
      <c r="C18">
        <v>6219</v>
      </c>
      <c r="D18" t="str">
        <f>"12"</f>
        <v>12</v>
      </c>
      <c r="E18" t="str">
        <f>"001"</f>
        <v>001</v>
      </c>
      <c r="F18">
        <v>6</v>
      </c>
      <c r="G18" t="str">
        <f t="shared" si="5"/>
        <v>91</v>
      </c>
      <c r="H18" t="str">
        <f t="shared" si="6"/>
        <v>0</v>
      </c>
      <c r="I18" t="str">
        <f t="shared" si="3"/>
        <v>00</v>
      </c>
      <c r="J18" t="s">
        <v>27</v>
      </c>
      <c r="K18" s="1">
        <v>6000</v>
      </c>
    </row>
    <row r="19" spans="1:11" x14ac:dyDescent="0.35">
      <c r="A19">
        <v>181</v>
      </c>
      <c r="B19" t="str">
        <f t="shared" si="4"/>
        <v>36</v>
      </c>
      <c r="C19">
        <v>6219</v>
      </c>
      <c r="D19" t="str">
        <f>"20"</f>
        <v>20</v>
      </c>
      <c r="E19" t="str">
        <f>"001"</f>
        <v>001</v>
      </c>
      <c r="F19">
        <v>6</v>
      </c>
      <c r="G19" t="str">
        <f t="shared" si="5"/>
        <v>91</v>
      </c>
      <c r="H19" t="str">
        <f t="shared" si="6"/>
        <v>0</v>
      </c>
      <c r="I19" t="str">
        <f t="shared" si="3"/>
        <v>00</v>
      </c>
      <c r="J19" t="s">
        <v>28</v>
      </c>
      <c r="K19" s="1">
        <v>12000</v>
      </c>
    </row>
    <row r="20" spans="1:11" x14ac:dyDescent="0.35">
      <c r="A20">
        <v>181</v>
      </c>
      <c r="B20" t="str">
        <f t="shared" si="4"/>
        <v>36</v>
      </c>
      <c r="C20">
        <v>6219</v>
      </c>
      <c r="D20" t="str">
        <f>"20"</f>
        <v>20</v>
      </c>
      <c r="E20" t="str">
        <f>"041"</f>
        <v>041</v>
      </c>
      <c r="F20">
        <v>6</v>
      </c>
      <c r="G20" t="str">
        <f t="shared" si="5"/>
        <v>91</v>
      </c>
      <c r="H20" t="str">
        <f t="shared" si="6"/>
        <v>0</v>
      </c>
      <c r="I20" t="str">
        <f t="shared" si="3"/>
        <v>00</v>
      </c>
      <c r="J20" t="s">
        <v>29</v>
      </c>
      <c r="K20" s="1">
        <v>5000</v>
      </c>
    </row>
    <row r="21" spans="1:11" x14ac:dyDescent="0.35">
      <c r="A21">
        <v>181</v>
      </c>
      <c r="B21" t="str">
        <f t="shared" si="4"/>
        <v>36</v>
      </c>
      <c r="C21">
        <v>6219</v>
      </c>
      <c r="D21" t="str">
        <f>"30"</f>
        <v>30</v>
      </c>
      <c r="E21" t="str">
        <f>"001"</f>
        <v>001</v>
      </c>
      <c r="F21">
        <v>6</v>
      </c>
      <c r="G21" t="str">
        <f t="shared" si="5"/>
        <v>91</v>
      </c>
      <c r="H21" t="str">
        <f t="shared" si="6"/>
        <v>0</v>
      </c>
      <c r="I21" t="str">
        <f t="shared" si="3"/>
        <v>00</v>
      </c>
      <c r="J21" t="s">
        <v>30</v>
      </c>
      <c r="K21" s="1">
        <v>5500</v>
      </c>
    </row>
    <row r="22" spans="1:11" x14ac:dyDescent="0.35">
      <c r="A22">
        <v>181</v>
      </c>
      <c r="B22" t="str">
        <f t="shared" si="4"/>
        <v>36</v>
      </c>
      <c r="C22">
        <v>6219</v>
      </c>
      <c r="D22" t="str">
        <f>"51"</f>
        <v>51</v>
      </c>
      <c r="E22" t="str">
        <f>"001"</f>
        <v>001</v>
      </c>
      <c r="F22">
        <v>6</v>
      </c>
      <c r="G22" t="str">
        <f t="shared" si="5"/>
        <v>91</v>
      </c>
      <c r="H22" t="str">
        <f t="shared" si="6"/>
        <v>0</v>
      </c>
      <c r="I22" t="str">
        <f t="shared" si="3"/>
        <v>00</v>
      </c>
      <c r="J22" t="s">
        <v>31</v>
      </c>
      <c r="K22" s="1">
        <v>6500</v>
      </c>
    </row>
    <row r="23" spans="1:11" x14ac:dyDescent="0.35">
      <c r="A23">
        <v>181</v>
      </c>
      <c r="B23" t="str">
        <f t="shared" si="4"/>
        <v>36</v>
      </c>
      <c r="C23">
        <v>6219</v>
      </c>
      <c r="D23" t="str">
        <f>"51"</f>
        <v>51</v>
      </c>
      <c r="E23" t="str">
        <f>"041"</f>
        <v>041</v>
      </c>
      <c r="F23">
        <v>6</v>
      </c>
      <c r="G23" t="str">
        <f t="shared" si="5"/>
        <v>91</v>
      </c>
      <c r="H23" t="str">
        <f t="shared" si="6"/>
        <v>0</v>
      </c>
      <c r="I23" t="str">
        <f t="shared" si="3"/>
        <v>00</v>
      </c>
      <c r="J23" t="s">
        <v>32</v>
      </c>
      <c r="K23" s="1">
        <v>2800</v>
      </c>
    </row>
    <row r="24" spans="1:11" x14ac:dyDescent="0.35">
      <c r="A24">
        <v>181</v>
      </c>
      <c r="B24" t="str">
        <f t="shared" si="4"/>
        <v>36</v>
      </c>
      <c r="C24">
        <v>6219</v>
      </c>
      <c r="D24" t="str">
        <f>"61"</f>
        <v>61</v>
      </c>
      <c r="E24" t="str">
        <f>"999"</f>
        <v>999</v>
      </c>
      <c r="F24">
        <v>6</v>
      </c>
      <c r="G24" t="str">
        <f t="shared" si="5"/>
        <v>91</v>
      </c>
      <c r="H24" t="str">
        <f t="shared" si="6"/>
        <v>0</v>
      </c>
      <c r="I24" t="str">
        <f t="shared" si="3"/>
        <v>00</v>
      </c>
      <c r="J24" t="s">
        <v>33</v>
      </c>
      <c r="K24" s="1">
        <v>6000</v>
      </c>
    </row>
    <row r="25" spans="1:11" x14ac:dyDescent="0.35">
      <c r="A25">
        <v>181</v>
      </c>
      <c r="B25" t="str">
        <f t="shared" si="4"/>
        <v>36</v>
      </c>
      <c r="C25">
        <v>6219</v>
      </c>
      <c r="D25" t="str">
        <f>"82"</f>
        <v>82</v>
      </c>
      <c r="E25" t="str">
        <f>"001"</f>
        <v>001</v>
      </c>
      <c r="F25">
        <v>6</v>
      </c>
      <c r="G25" t="str">
        <f t="shared" si="5"/>
        <v>91</v>
      </c>
      <c r="H25" t="str">
        <f t="shared" si="6"/>
        <v>0</v>
      </c>
      <c r="I25" t="str">
        <f t="shared" si="3"/>
        <v>00</v>
      </c>
      <c r="J25" t="s">
        <v>34</v>
      </c>
      <c r="K25" s="1">
        <v>6000</v>
      </c>
    </row>
    <row r="26" spans="1:11" x14ac:dyDescent="0.35">
      <c r="A26">
        <v>181</v>
      </c>
      <c r="B26" t="str">
        <f t="shared" si="4"/>
        <v>36</v>
      </c>
      <c r="C26">
        <v>6219</v>
      </c>
      <c r="D26" t="str">
        <f>"82"</f>
        <v>82</v>
      </c>
      <c r="E26" t="str">
        <f>"041"</f>
        <v>041</v>
      </c>
      <c r="F26">
        <v>6</v>
      </c>
      <c r="G26" t="str">
        <f t="shared" si="5"/>
        <v>91</v>
      </c>
      <c r="H26" t="str">
        <f t="shared" si="6"/>
        <v>0</v>
      </c>
      <c r="I26" t="str">
        <f t="shared" si="3"/>
        <v>00</v>
      </c>
      <c r="J26" t="s">
        <v>35</v>
      </c>
      <c r="K26" s="1">
        <v>2250</v>
      </c>
    </row>
    <row r="27" spans="1:11" x14ac:dyDescent="0.35">
      <c r="A27">
        <v>181</v>
      </c>
      <c r="B27" t="str">
        <f t="shared" si="4"/>
        <v>36</v>
      </c>
      <c r="C27">
        <v>6219</v>
      </c>
      <c r="D27" t="str">
        <f>"85"</f>
        <v>85</v>
      </c>
      <c r="E27" t="str">
        <f>"001"</f>
        <v>001</v>
      </c>
      <c r="F27">
        <v>6</v>
      </c>
      <c r="G27" t="str">
        <f t="shared" si="5"/>
        <v>91</v>
      </c>
      <c r="H27" t="str">
        <f t="shared" si="6"/>
        <v>0</v>
      </c>
      <c r="I27" t="str">
        <f t="shared" si="3"/>
        <v>00</v>
      </c>
      <c r="J27" t="s">
        <v>36</v>
      </c>
      <c r="K27">
        <v>500</v>
      </c>
    </row>
    <row r="28" spans="1:11" x14ac:dyDescent="0.35">
      <c r="A28">
        <v>181</v>
      </c>
      <c r="B28" t="str">
        <f t="shared" si="4"/>
        <v>36</v>
      </c>
      <c r="C28">
        <v>6249</v>
      </c>
      <c r="D28" t="str">
        <f>"61"</f>
        <v>61</v>
      </c>
      <c r="E28" t="str">
        <f>"999"</f>
        <v>999</v>
      </c>
      <c r="F28">
        <v>6</v>
      </c>
      <c r="G28" t="str">
        <f t="shared" si="5"/>
        <v>91</v>
      </c>
      <c r="H28" t="str">
        <f t="shared" si="6"/>
        <v>0</v>
      </c>
      <c r="I28" t="str">
        <f t="shared" si="3"/>
        <v>00</v>
      </c>
      <c r="J28" t="s">
        <v>37</v>
      </c>
      <c r="K28" s="1">
        <v>3000</v>
      </c>
    </row>
    <row r="29" spans="1:11" x14ac:dyDescent="0.35">
      <c r="A29">
        <v>181</v>
      </c>
      <c r="B29" t="str">
        <f t="shared" si="4"/>
        <v>36</v>
      </c>
      <c r="C29">
        <v>6269</v>
      </c>
      <c r="D29" t="str">
        <f>"00"</f>
        <v>00</v>
      </c>
      <c r="E29" t="str">
        <f>"999"</f>
        <v>999</v>
      </c>
      <c r="F29">
        <v>6</v>
      </c>
      <c r="G29" t="str">
        <f t="shared" si="5"/>
        <v>91</v>
      </c>
      <c r="H29" t="str">
        <f t="shared" si="6"/>
        <v>0</v>
      </c>
      <c r="I29" t="str">
        <f>"WF"</f>
        <v>WF</v>
      </c>
      <c r="J29" t="s">
        <v>38</v>
      </c>
      <c r="K29" s="1">
        <v>10195.68</v>
      </c>
    </row>
    <row r="30" spans="1:11" x14ac:dyDescent="0.35">
      <c r="A30">
        <v>181</v>
      </c>
      <c r="B30" t="str">
        <f t="shared" si="4"/>
        <v>36</v>
      </c>
      <c r="C30">
        <v>6399</v>
      </c>
      <c r="D30" t="str">
        <f>"00"</f>
        <v>00</v>
      </c>
      <c r="E30" t="str">
        <f>"999"</f>
        <v>999</v>
      </c>
      <c r="F30">
        <v>6</v>
      </c>
      <c r="G30" t="str">
        <f t="shared" si="5"/>
        <v>91</v>
      </c>
      <c r="H30" t="str">
        <f t="shared" si="6"/>
        <v>0</v>
      </c>
      <c r="I30" t="str">
        <f t="shared" ref="I30:I61" si="7">"00"</f>
        <v>00</v>
      </c>
      <c r="J30" t="s">
        <v>39</v>
      </c>
      <c r="K30" s="1">
        <v>35000</v>
      </c>
    </row>
    <row r="31" spans="1:11" x14ac:dyDescent="0.35">
      <c r="A31">
        <v>181</v>
      </c>
      <c r="B31" t="str">
        <f t="shared" si="4"/>
        <v>36</v>
      </c>
      <c r="C31">
        <v>6399</v>
      </c>
      <c r="D31" t="str">
        <f>"11"</f>
        <v>11</v>
      </c>
      <c r="E31" t="str">
        <f>"001"</f>
        <v>001</v>
      </c>
      <c r="F31">
        <v>6</v>
      </c>
      <c r="G31" t="str">
        <f t="shared" si="5"/>
        <v>91</v>
      </c>
      <c r="H31" t="str">
        <f t="shared" si="6"/>
        <v>0</v>
      </c>
      <c r="I31" t="str">
        <f t="shared" si="7"/>
        <v>00</v>
      </c>
      <c r="J31" t="s">
        <v>40</v>
      </c>
      <c r="K31" s="1">
        <v>4500</v>
      </c>
    </row>
    <row r="32" spans="1:11" x14ac:dyDescent="0.35">
      <c r="A32">
        <v>181</v>
      </c>
      <c r="B32" t="str">
        <f t="shared" si="4"/>
        <v>36</v>
      </c>
      <c r="C32">
        <v>6399</v>
      </c>
      <c r="D32" t="str">
        <f>"12"</f>
        <v>12</v>
      </c>
      <c r="E32" t="str">
        <f>"001"</f>
        <v>001</v>
      </c>
      <c r="F32">
        <v>6</v>
      </c>
      <c r="G32" t="str">
        <f t="shared" si="5"/>
        <v>91</v>
      </c>
      <c r="H32" t="str">
        <f t="shared" si="6"/>
        <v>0</v>
      </c>
      <c r="I32" t="str">
        <f t="shared" si="7"/>
        <v>00</v>
      </c>
      <c r="J32" t="s">
        <v>41</v>
      </c>
      <c r="K32" s="1">
        <v>3000</v>
      </c>
    </row>
    <row r="33" spans="1:11" x14ac:dyDescent="0.35">
      <c r="A33">
        <v>181</v>
      </c>
      <c r="B33" t="str">
        <f t="shared" si="4"/>
        <v>36</v>
      </c>
      <c r="C33">
        <v>6399</v>
      </c>
      <c r="D33" t="str">
        <f>"21"</f>
        <v>21</v>
      </c>
      <c r="E33" t="str">
        <f>"001"</f>
        <v>001</v>
      </c>
      <c r="F33">
        <v>6</v>
      </c>
      <c r="G33" t="str">
        <f t="shared" si="5"/>
        <v>91</v>
      </c>
      <c r="H33" t="str">
        <f t="shared" si="6"/>
        <v>0</v>
      </c>
      <c r="I33" t="str">
        <f t="shared" si="7"/>
        <v>00</v>
      </c>
      <c r="J33" t="s">
        <v>42</v>
      </c>
      <c r="K33" s="1">
        <v>4000</v>
      </c>
    </row>
    <row r="34" spans="1:11" x14ac:dyDescent="0.35">
      <c r="A34">
        <v>181</v>
      </c>
      <c r="B34" t="str">
        <f t="shared" si="4"/>
        <v>36</v>
      </c>
      <c r="C34">
        <v>6399</v>
      </c>
      <c r="D34" t="str">
        <f>"21"</f>
        <v>21</v>
      </c>
      <c r="E34" t="str">
        <f>"041"</f>
        <v>041</v>
      </c>
      <c r="F34">
        <v>6</v>
      </c>
      <c r="G34" t="str">
        <f t="shared" si="5"/>
        <v>91</v>
      </c>
      <c r="H34" t="str">
        <f t="shared" si="6"/>
        <v>0</v>
      </c>
      <c r="I34" t="str">
        <f t="shared" si="7"/>
        <v>00</v>
      </c>
      <c r="J34" t="s">
        <v>43</v>
      </c>
      <c r="K34" s="1">
        <v>1000</v>
      </c>
    </row>
    <row r="35" spans="1:11" x14ac:dyDescent="0.35">
      <c r="A35">
        <v>181</v>
      </c>
      <c r="B35" t="str">
        <f t="shared" si="4"/>
        <v>36</v>
      </c>
      <c r="C35">
        <v>6399</v>
      </c>
      <c r="D35" t="str">
        <f>"22"</f>
        <v>22</v>
      </c>
      <c r="E35" t="str">
        <f>"001"</f>
        <v>001</v>
      </c>
      <c r="F35">
        <v>6</v>
      </c>
      <c r="G35" t="str">
        <f t="shared" si="5"/>
        <v>91</v>
      </c>
      <c r="H35" t="str">
        <f t="shared" si="6"/>
        <v>0</v>
      </c>
      <c r="I35" t="str">
        <f t="shared" si="7"/>
        <v>00</v>
      </c>
      <c r="J35" t="s">
        <v>44</v>
      </c>
      <c r="K35" s="1">
        <v>4000</v>
      </c>
    </row>
    <row r="36" spans="1:11" x14ac:dyDescent="0.35">
      <c r="A36">
        <v>181</v>
      </c>
      <c r="B36" t="str">
        <f t="shared" si="4"/>
        <v>36</v>
      </c>
      <c r="C36">
        <v>6399</v>
      </c>
      <c r="D36" t="str">
        <f>"22"</f>
        <v>22</v>
      </c>
      <c r="E36" t="str">
        <f>"041"</f>
        <v>041</v>
      </c>
      <c r="F36">
        <v>6</v>
      </c>
      <c r="G36" t="str">
        <f t="shared" si="5"/>
        <v>91</v>
      </c>
      <c r="H36" t="str">
        <f t="shared" si="6"/>
        <v>0</v>
      </c>
      <c r="I36" t="str">
        <f t="shared" si="7"/>
        <v>00</v>
      </c>
      <c r="J36" t="s">
        <v>45</v>
      </c>
      <c r="K36" s="1">
        <v>1000</v>
      </c>
    </row>
    <row r="37" spans="1:11" x14ac:dyDescent="0.35">
      <c r="A37">
        <v>181</v>
      </c>
      <c r="B37" t="str">
        <f t="shared" si="4"/>
        <v>36</v>
      </c>
      <c r="C37">
        <v>6399</v>
      </c>
      <c r="D37" t="str">
        <f>"31"</f>
        <v>31</v>
      </c>
      <c r="E37" t="str">
        <f>"001"</f>
        <v>001</v>
      </c>
      <c r="F37">
        <v>6</v>
      </c>
      <c r="G37" t="str">
        <f t="shared" si="5"/>
        <v>91</v>
      </c>
      <c r="H37" t="str">
        <f t="shared" si="6"/>
        <v>0</v>
      </c>
      <c r="I37" t="str">
        <f t="shared" si="7"/>
        <v>00</v>
      </c>
      <c r="J37" t="s">
        <v>46</v>
      </c>
      <c r="K37" s="1">
        <v>3000</v>
      </c>
    </row>
    <row r="38" spans="1:11" x14ac:dyDescent="0.35">
      <c r="A38">
        <v>181</v>
      </c>
      <c r="B38" t="str">
        <f t="shared" si="4"/>
        <v>36</v>
      </c>
      <c r="C38">
        <v>6399</v>
      </c>
      <c r="D38" t="str">
        <f>"32"</f>
        <v>32</v>
      </c>
      <c r="E38" t="str">
        <f>"001"</f>
        <v>001</v>
      </c>
      <c r="F38">
        <v>6</v>
      </c>
      <c r="G38" t="str">
        <f t="shared" si="5"/>
        <v>91</v>
      </c>
      <c r="H38" t="str">
        <f t="shared" si="6"/>
        <v>0</v>
      </c>
      <c r="I38" t="str">
        <f t="shared" si="7"/>
        <v>00</v>
      </c>
      <c r="J38" t="s">
        <v>47</v>
      </c>
      <c r="K38" s="1">
        <v>3000</v>
      </c>
    </row>
    <row r="39" spans="1:11" x14ac:dyDescent="0.35">
      <c r="A39">
        <v>181</v>
      </c>
      <c r="B39" t="str">
        <f t="shared" si="4"/>
        <v>36</v>
      </c>
      <c r="C39">
        <v>6399</v>
      </c>
      <c r="D39" t="str">
        <f>"41"</f>
        <v>41</v>
      </c>
      <c r="E39" t="str">
        <f>"001"</f>
        <v>001</v>
      </c>
      <c r="F39">
        <v>6</v>
      </c>
      <c r="G39" t="str">
        <f t="shared" si="5"/>
        <v>91</v>
      </c>
      <c r="H39" t="str">
        <f t="shared" si="6"/>
        <v>0</v>
      </c>
      <c r="I39" t="str">
        <f t="shared" si="7"/>
        <v>00</v>
      </c>
      <c r="J39" t="s">
        <v>48</v>
      </c>
      <c r="K39" s="1">
        <v>2000</v>
      </c>
    </row>
    <row r="40" spans="1:11" x14ac:dyDescent="0.35">
      <c r="A40">
        <v>181</v>
      </c>
      <c r="B40" t="str">
        <f t="shared" si="4"/>
        <v>36</v>
      </c>
      <c r="C40">
        <v>6399</v>
      </c>
      <c r="D40" t="str">
        <f>"41"</f>
        <v>41</v>
      </c>
      <c r="E40" t="str">
        <f>"041"</f>
        <v>041</v>
      </c>
      <c r="F40">
        <v>6</v>
      </c>
      <c r="G40" t="str">
        <f t="shared" si="5"/>
        <v>91</v>
      </c>
      <c r="H40" t="str">
        <f t="shared" si="6"/>
        <v>0</v>
      </c>
      <c r="I40" t="str">
        <f t="shared" si="7"/>
        <v>00</v>
      </c>
      <c r="J40" t="s">
        <v>49</v>
      </c>
      <c r="K40">
        <v>700</v>
      </c>
    </row>
    <row r="41" spans="1:11" x14ac:dyDescent="0.35">
      <c r="A41">
        <v>181</v>
      </c>
      <c r="B41" t="str">
        <f t="shared" si="4"/>
        <v>36</v>
      </c>
      <c r="C41">
        <v>6399</v>
      </c>
      <c r="D41" t="str">
        <f>"42"</f>
        <v>42</v>
      </c>
      <c r="E41" t="str">
        <f>"001"</f>
        <v>001</v>
      </c>
      <c r="F41">
        <v>6</v>
      </c>
      <c r="G41" t="str">
        <f t="shared" si="5"/>
        <v>91</v>
      </c>
      <c r="H41" t="str">
        <f t="shared" si="6"/>
        <v>0</v>
      </c>
      <c r="I41" t="str">
        <f t="shared" si="7"/>
        <v>00</v>
      </c>
      <c r="J41" t="s">
        <v>50</v>
      </c>
      <c r="K41" s="1">
        <v>2000</v>
      </c>
    </row>
    <row r="42" spans="1:11" x14ac:dyDescent="0.35">
      <c r="A42">
        <v>181</v>
      </c>
      <c r="B42" t="str">
        <f t="shared" si="4"/>
        <v>36</v>
      </c>
      <c r="C42">
        <v>6399</v>
      </c>
      <c r="D42" t="str">
        <f>"42"</f>
        <v>42</v>
      </c>
      <c r="E42" t="str">
        <f>"041"</f>
        <v>041</v>
      </c>
      <c r="F42">
        <v>6</v>
      </c>
      <c r="G42" t="str">
        <f t="shared" si="5"/>
        <v>91</v>
      </c>
      <c r="H42" t="str">
        <f t="shared" si="6"/>
        <v>0</v>
      </c>
      <c r="I42" t="str">
        <f t="shared" si="7"/>
        <v>00</v>
      </c>
      <c r="J42" t="s">
        <v>51</v>
      </c>
      <c r="K42">
        <v>700</v>
      </c>
    </row>
    <row r="43" spans="1:11" x14ac:dyDescent="0.35">
      <c r="A43">
        <v>181</v>
      </c>
      <c r="B43" t="str">
        <f t="shared" si="4"/>
        <v>36</v>
      </c>
      <c r="C43">
        <v>6399</v>
      </c>
      <c r="D43" t="str">
        <f>"51"</f>
        <v>51</v>
      </c>
      <c r="E43" t="str">
        <f>"001"</f>
        <v>001</v>
      </c>
      <c r="F43">
        <v>6</v>
      </c>
      <c r="G43" t="str">
        <f t="shared" si="5"/>
        <v>91</v>
      </c>
      <c r="H43" t="str">
        <f t="shared" si="6"/>
        <v>0</v>
      </c>
      <c r="I43" t="str">
        <f t="shared" si="7"/>
        <v>00</v>
      </c>
      <c r="J43" t="s">
        <v>52</v>
      </c>
      <c r="K43" s="1">
        <v>25000</v>
      </c>
    </row>
    <row r="44" spans="1:11" x14ac:dyDescent="0.35">
      <c r="A44">
        <v>181</v>
      </c>
      <c r="B44" t="str">
        <f t="shared" si="4"/>
        <v>36</v>
      </c>
      <c r="C44">
        <v>6399</v>
      </c>
      <c r="D44" t="str">
        <f>"51"</f>
        <v>51</v>
      </c>
      <c r="E44" t="str">
        <f>"041"</f>
        <v>041</v>
      </c>
      <c r="F44">
        <v>6</v>
      </c>
      <c r="G44" t="str">
        <f t="shared" si="5"/>
        <v>91</v>
      </c>
      <c r="H44" t="str">
        <f t="shared" si="6"/>
        <v>0</v>
      </c>
      <c r="I44" t="str">
        <f t="shared" si="7"/>
        <v>00</v>
      </c>
      <c r="J44" t="s">
        <v>53</v>
      </c>
      <c r="K44" s="1">
        <v>5000</v>
      </c>
    </row>
    <row r="45" spans="1:11" x14ac:dyDescent="0.35">
      <c r="A45">
        <v>181</v>
      </c>
      <c r="B45" t="str">
        <f t="shared" ref="B45:B63" si="8">"36"</f>
        <v>36</v>
      </c>
      <c r="C45">
        <v>6399</v>
      </c>
      <c r="D45" t="str">
        <f>"60"</f>
        <v>60</v>
      </c>
      <c r="E45" t="str">
        <f>"999"</f>
        <v>999</v>
      </c>
      <c r="F45">
        <v>6</v>
      </c>
      <c r="G45" t="str">
        <f t="shared" ref="G45:G63" si="9">"91"</f>
        <v>91</v>
      </c>
      <c r="H45" t="str">
        <f t="shared" si="6"/>
        <v>0</v>
      </c>
      <c r="I45" t="str">
        <f t="shared" si="7"/>
        <v>00</v>
      </c>
      <c r="J45" t="s">
        <v>54</v>
      </c>
      <c r="K45" s="1">
        <v>11000</v>
      </c>
    </row>
    <row r="46" spans="1:11" x14ac:dyDescent="0.35">
      <c r="A46">
        <v>181</v>
      </c>
      <c r="B46" t="str">
        <f t="shared" si="8"/>
        <v>36</v>
      </c>
      <c r="C46">
        <v>6399</v>
      </c>
      <c r="D46" t="str">
        <f>"61"</f>
        <v>61</v>
      </c>
      <c r="E46" t="str">
        <f>"999"</f>
        <v>999</v>
      </c>
      <c r="F46">
        <v>6</v>
      </c>
      <c r="G46" t="str">
        <f t="shared" si="9"/>
        <v>91</v>
      </c>
      <c r="H46" t="str">
        <f t="shared" si="6"/>
        <v>0</v>
      </c>
      <c r="I46" t="str">
        <f t="shared" si="7"/>
        <v>00</v>
      </c>
      <c r="J46" t="s">
        <v>55</v>
      </c>
      <c r="K46" s="1">
        <v>15000</v>
      </c>
    </row>
    <row r="47" spans="1:11" x14ac:dyDescent="0.35">
      <c r="A47">
        <v>181</v>
      </c>
      <c r="B47" t="str">
        <f t="shared" si="8"/>
        <v>36</v>
      </c>
      <c r="C47">
        <v>6399</v>
      </c>
      <c r="D47" t="str">
        <f>"82"</f>
        <v>82</v>
      </c>
      <c r="E47" t="str">
        <f>"001"</f>
        <v>001</v>
      </c>
      <c r="F47">
        <v>6</v>
      </c>
      <c r="G47" t="str">
        <f t="shared" si="9"/>
        <v>91</v>
      </c>
      <c r="H47" t="str">
        <f t="shared" si="6"/>
        <v>0</v>
      </c>
      <c r="I47" t="str">
        <f t="shared" si="7"/>
        <v>00</v>
      </c>
      <c r="J47" t="s">
        <v>56</v>
      </c>
      <c r="K47" s="1">
        <v>3000</v>
      </c>
    </row>
    <row r="48" spans="1:11" x14ac:dyDescent="0.35">
      <c r="A48">
        <v>181</v>
      </c>
      <c r="B48" t="str">
        <f t="shared" si="8"/>
        <v>36</v>
      </c>
      <c r="C48">
        <v>6399</v>
      </c>
      <c r="D48" t="str">
        <f>"82"</f>
        <v>82</v>
      </c>
      <c r="E48" t="str">
        <f>"041"</f>
        <v>041</v>
      </c>
      <c r="F48">
        <v>6</v>
      </c>
      <c r="G48" t="str">
        <f t="shared" si="9"/>
        <v>91</v>
      </c>
      <c r="H48" t="str">
        <f t="shared" si="6"/>
        <v>0</v>
      </c>
      <c r="I48" t="str">
        <f t="shared" si="7"/>
        <v>00</v>
      </c>
      <c r="J48" t="s">
        <v>57</v>
      </c>
      <c r="K48">
        <v>700</v>
      </c>
    </row>
    <row r="49" spans="1:11" x14ac:dyDescent="0.35">
      <c r="A49">
        <v>181</v>
      </c>
      <c r="B49" t="str">
        <f t="shared" si="8"/>
        <v>36</v>
      </c>
      <c r="C49">
        <v>6399</v>
      </c>
      <c r="D49" t="str">
        <f>"85"</f>
        <v>85</v>
      </c>
      <c r="E49" t="str">
        <f>"001"</f>
        <v>001</v>
      </c>
      <c r="F49">
        <v>6</v>
      </c>
      <c r="G49" t="str">
        <f t="shared" si="9"/>
        <v>91</v>
      </c>
      <c r="H49" t="str">
        <f t="shared" ref="H49:H65" si="10">"0"</f>
        <v>0</v>
      </c>
      <c r="I49" t="str">
        <f t="shared" si="7"/>
        <v>00</v>
      </c>
      <c r="J49" t="s">
        <v>58</v>
      </c>
      <c r="K49">
        <v>500</v>
      </c>
    </row>
    <row r="50" spans="1:11" x14ac:dyDescent="0.35">
      <c r="A50">
        <v>181</v>
      </c>
      <c r="B50" t="str">
        <f t="shared" si="8"/>
        <v>36</v>
      </c>
      <c r="C50">
        <v>6399</v>
      </c>
      <c r="D50" t="str">
        <f>"86"</f>
        <v>86</v>
      </c>
      <c r="E50" t="str">
        <f>"001"</f>
        <v>001</v>
      </c>
      <c r="F50">
        <v>6</v>
      </c>
      <c r="G50" t="str">
        <f t="shared" si="9"/>
        <v>91</v>
      </c>
      <c r="H50" t="str">
        <f t="shared" si="10"/>
        <v>0</v>
      </c>
      <c r="I50" t="str">
        <f t="shared" si="7"/>
        <v>00</v>
      </c>
      <c r="J50" t="s">
        <v>59</v>
      </c>
      <c r="K50">
        <v>500</v>
      </c>
    </row>
    <row r="51" spans="1:11" x14ac:dyDescent="0.35">
      <c r="A51">
        <v>181</v>
      </c>
      <c r="B51" t="str">
        <f t="shared" si="8"/>
        <v>36</v>
      </c>
      <c r="C51">
        <v>6399</v>
      </c>
      <c r="D51" t="str">
        <f>"87"</f>
        <v>87</v>
      </c>
      <c r="E51" t="str">
        <f>"001"</f>
        <v>001</v>
      </c>
      <c r="F51">
        <v>6</v>
      </c>
      <c r="G51" t="str">
        <f t="shared" si="9"/>
        <v>91</v>
      </c>
      <c r="H51" t="str">
        <f t="shared" si="10"/>
        <v>0</v>
      </c>
      <c r="I51" t="str">
        <f t="shared" si="7"/>
        <v>00</v>
      </c>
      <c r="J51" t="s">
        <v>60</v>
      </c>
      <c r="K51" s="1">
        <v>3500</v>
      </c>
    </row>
    <row r="52" spans="1:11" x14ac:dyDescent="0.35">
      <c r="A52">
        <v>181</v>
      </c>
      <c r="B52" t="str">
        <f t="shared" si="8"/>
        <v>36</v>
      </c>
      <c r="C52">
        <v>6399</v>
      </c>
      <c r="D52" t="str">
        <f>"87"</f>
        <v>87</v>
      </c>
      <c r="E52" t="str">
        <f>"041"</f>
        <v>041</v>
      </c>
      <c r="F52">
        <v>6</v>
      </c>
      <c r="G52" t="str">
        <f t="shared" si="9"/>
        <v>91</v>
      </c>
      <c r="H52" t="str">
        <f t="shared" si="10"/>
        <v>0</v>
      </c>
      <c r="I52" t="str">
        <f t="shared" si="7"/>
        <v>00</v>
      </c>
      <c r="J52" t="s">
        <v>61</v>
      </c>
      <c r="K52" s="1">
        <v>1500</v>
      </c>
    </row>
    <row r="53" spans="1:11" x14ac:dyDescent="0.35">
      <c r="A53">
        <v>181</v>
      </c>
      <c r="B53" t="str">
        <f t="shared" si="8"/>
        <v>36</v>
      </c>
      <c r="C53">
        <v>6399</v>
      </c>
      <c r="D53" t="str">
        <f>"88"</f>
        <v>88</v>
      </c>
      <c r="E53" t="str">
        <f>"001"</f>
        <v>001</v>
      </c>
      <c r="F53">
        <v>6</v>
      </c>
      <c r="G53" t="str">
        <f t="shared" si="9"/>
        <v>91</v>
      </c>
      <c r="H53" t="str">
        <f t="shared" si="10"/>
        <v>0</v>
      </c>
      <c r="I53" t="str">
        <f t="shared" si="7"/>
        <v>00</v>
      </c>
      <c r="J53" t="s">
        <v>62</v>
      </c>
      <c r="K53" s="1">
        <v>1000</v>
      </c>
    </row>
    <row r="54" spans="1:11" x14ac:dyDescent="0.35">
      <c r="A54">
        <v>181</v>
      </c>
      <c r="B54" t="str">
        <f t="shared" si="8"/>
        <v>36</v>
      </c>
      <c r="C54">
        <v>6411</v>
      </c>
      <c r="D54" t="str">
        <f>"61"</f>
        <v>61</v>
      </c>
      <c r="E54" t="str">
        <f>"999"</f>
        <v>999</v>
      </c>
      <c r="F54">
        <v>6</v>
      </c>
      <c r="G54" t="str">
        <f t="shared" si="9"/>
        <v>91</v>
      </c>
      <c r="H54" t="str">
        <f t="shared" si="10"/>
        <v>0</v>
      </c>
      <c r="I54" t="str">
        <f t="shared" si="7"/>
        <v>00</v>
      </c>
      <c r="J54" t="s">
        <v>63</v>
      </c>
      <c r="K54" s="1">
        <v>7000</v>
      </c>
    </row>
    <row r="55" spans="1:11" x14ac:dyDescent="0.35">
      <c r="A55">
        <v>181</v>
      </c>
      <c r="B55" t="str">
        <f t="shared" si="8"/>
        <v>36</v>
      </c>
      <c r="C55">
        <v>6412</v>
      </c>
      <c r="D55" t="str">
        <f>"00"</f>
        <v>00</v>
      </c>
      <c r="E55" t="str">
        <f>"999"</f>
        <v>999</v>
      </c>
      <c r="F55">
        <v>6</v>
      </c>
      <c r="G55" t="str">
        <f t="shared" si="9"/>
        <v>91</v>
      </c>
      <c r="H55" t="str">
        <f t="shared" si="10"/>
        <v>0</v>
      </c>
      <c r="I55" t="str">
        <f t="shared" si="7"/>
        <v>00</v>
      </c>
      <c r="J55" t="s">
        <v>64</v>
      </c>
      <c r="K55" s="1">
        <v>38000</v>
      </c>
    </row>
    <row r="56" spans="1:11" x14ac:dyDescent="0.35">
      <c r="A56">
        <v>181</v>
      </c>
      <c r="B56" t="str">
        <f t="shared" si="8"/>
        <v>36</v>
      </c>
      <c r="C56">
        <v>6412</v>
      </c>
      <c r="D56" t="str">
        <f>"61"</f>
        <v>61</v>
      </c>
      <c r="E56" t="str">
        <f>"001"</f>
        <v>001</v>
      </c>
      <c r="F56">
        <v>6</v>
      </c>
      <c r="G56" t="str">
        <f t="shared" si="9"/>
        <v>91</v>
      </c>
      <c r="H56" t="str">
        <f t="shared" si="10"/>
        <v>0</v>
      </c>
      <c r="I56" t="str">
        <f t="shared" si="7"/>
        <v>00</v>
      </c>
      <c r="J56" t="s">
        <v>65</v>
      </c>
      <c r="K56" s="1">
        <v>7500</v>
      </c>
    </row>
    <row r="57" spans="1:11" x14ac:dyDescent="0.35">
      <c r="A57">
        <v>181</v>
      </c>
      <c r="B57" t="str">
        <f t="shared" si="8"/>
        <v>36</v>
      </c>
      <c r="C57">
        <v>6429</v>
      </c>
      <c r="D57" t="str">
        <f>"60"</f>
        <v>60</v>
      </c>
      <c r="E57" t="str">
        <f>"999"</f>
        <v>999</v>
      </c>
      <c r="F57">
        <v>6</v>
      </c>
      <c r="G57" t="str">
        <f t="shared" si="9"/>
        <v>91</v>
      </c>
      <c r="H57" t="str">
        <f t="shared" si="10"/>
        <v>0</v>
      </c>
      <c r="I57" t="str">
        <f t="shared" si="7"/>
        <v>00</v>
      </c>
      <c r="J57" t="s">
        <v>66</v>
      </c>
      <c r="K57" s="1">
        <v>23400</v>
      </c>
    </row>
    <row r="58" spans="1:11" x14ac:dyDescent="0.35">
      <c r="A58">
        <v>181</v>
      </c>
      <c r="B58" t="str">
        <f t="shared" si="8"/>
        <v>36</v>
      </c>
      <c r="C58">
        <v>6495</v>
      </c>
      <c r="D58" t="str">
        <f>"61"</f>
        <v>61</v>
      </c>
      <c r="E58" t="str">
        <f>"999"</f>
        <v>999</v>
      </c>
      <c r="F58">
        <v>6</v>
      </c>
      <c r="G58" t="str">
        <f t="shared" si="9"/>
        <v>91</v>
      </c>
      <c r="H58" t="str">
        <f t="shared" si="10"/>
        <v>0</v>
      </c>
      <c r="I58" t="str">
        <f t="shared" si="7"/>
        <v>00</v>
      </c>
      <c r="J58" t="s">
        <v>67</v>
      </c>
      <c r="K58" s="1">
        <v>4500</v>
      </c>
    </row>
    <row r="59" spans="1:11" x14ac:dyDescent="0.35">
      <c r="A59">
        <v>181</v>
      </c>
      <c r="B59" t="str">
        <f t="shared" si="8"/>
        <v>36</v>
      </c>
      <c r="C59">
        <v>6497</v>
      </c>
      <c r="D59" t="str">
        <f>"61"</f>
        <v>61</v>
      </c>
      <c r="E59" t="str">
        <f>"001"</f>
        <v>001</v>
      </c>
      <c r="F59">
        <v>6</v>
      </c>
      <c r="G59" t="str">
        <f t="shared" si="9"/>
        <v>91</v>
      </c>
      <c r="H59" t="str">
        <f t="shared" si="10"/>
        <v>0</v>
      </c>
      <c r="I59" t="str">
        <f t="shared" si="7"/>
        <v>00</v>
      </c>
      <c r="J59" t="s">
        <v>68</v>
      </c>
      <c r="K59" s="1">
        <v>5200</v>
      </c>
    </row>
    <row r="60" spans="1:11" x14ac:dyDescent="0.35">
      <c r="A60">
        <v>181</v>
      </c>
      <c r="B60" t="str">
        <f t="shared" si="8"/>
        <v>36</v>
      </c>
      <c r="C60">
        <v>6499</v>
      </c>
      <c r="D60" t="str">
        <f>"00"</f>
        <v>00</v>
      </c>
      <c r="E60" t="str">
        <f>"999"</f>
        <v>999</v>
      </c>
      <c r="F60">
        <v>6</v>
      </c>
      <c r="G60" t="str">
        <f t="shared" si="9"/>
        <v>91</v>
      </c>
      <c r="H60" t="str">
        <f t="shared" si="10"/>
        <v>0</v>
      </c>
      <c r="I60" t="str">
        <f t="shared" si="7"/>
        <v>00</v>
      </c>
      <c r="J60" t="s">
        <v>69</v>
      </c>
      <c r="K60" s="1">
        <v>20053.32</v>
      </c>
    </row>
    <row r="61" spans="1:11" x14ac:dyDescent="0.35">
      <c r="A61">
        <v>181</v>
      </c>
      <c r="B61" t="str">
        <f t="shared" si="8"/>
        <v>36</v>
      </c>
      <c r="C61">
        <v>6499</v>
      </c>
      <c r="D61" t="str">
        <f>"61"</f>
        <v>61</v>
      </c>
      <c r="E61" t="str">
        <f>"999"</f>
        <v>999</v>
      </c>
      <c r="F61">
        <v>6</v>
      </c>
      <c r="G61" t="str">
        <f t="shared" si="9"/>
        <v>91</v>
      </c>
      <c r="H61" t="str">
        <f t="shared" si="10"/>
        <v>0</v>
      </c>
      <c r="I61" t="str">
        <f t="shared" si="7"/>
        <v>00</v>
      </c>
      <c r="J61" t="s">
        <v>70</v>
      </c>
      <c r="K61" s="1">
        <v>4000</v>
      </c>
    </row>
    <row r="62" spans="1:11" x14ac:dyDescent="0.35">
      <c r="A62">
        <v>181</v>
      </c>
      <c r="B62" t="str">
        <f t="shared" si="8"/>
        <v>36</v>
      </c>
      <c r="C62">
        <v>6499</v>
      </c>
      <c r="D62" t="str">
        <f>"67"</f>
        <v>67</v>
      </c>
      <c r="E62" t="str">
        <f>"001"</f>
        <v>001</v>
      </c>
      <c r="F62">
        <v>6</v>
      </c>
      <c r="G62" t="str">
        <f t="shared" si="9"/>
        <v>91</v>
      </c>
      <c r="H62" t="str">
        <f t="shared" si="10"/>
        <v>0</v>
      </c>
      <c r="I62" t="str">
        <f t="shared" ref="I62:I95" si="11">"00"</f>
        <v>00</v>
      </c>
      <c r="J62" t="s">
        <v>71</v>
      </c>
      <c r="K62">
        <v>800</v>
      </c>
    </row>
    <row r="63" spans="1:11" x14ac:dyDescent="0.35">
      <c r="A63">
        <v>181</v>
      </c>
      <c r="B63" t="str">
        <f t="shared" si="8"/>
        <v>36</v>
      </c>
      <c r="C63">
        <v>6639</v>
      </c>
      <c r="D63" t="str">
        <f>"11"</f>
        <v>11</v>
      </c>
      <c r="E63" t="str">
        <f>"001"</f>
        <v>001</v>
      </c>
      <c r="F63">
        <v>6</v>
      </c>
      <c r="G63" t="str">
        <f t="shared" si="9"/>
        <v>91</v>
      </c>
      <c r="H63" t="str">
        <f t="shared" si="10"/>
        <v>0</v>
      </c>
      <c r="I63" t="str">
        <f t="shared" si="11"/>
        <v>00</v>
      </c>
      <c r="J63" t="s">
        <v>72</v>
      </c>
      <c r="K63">
        <v>1</v>
      </c>
    </row>
    <row r="64" spans="1:11" x14ac:dyDescent="0.35">
      <c r="A64">
        <v>181</v>
      </c>
      <c r="B64" t="str">
        <f>"51"</f>
        <v>51</v>
      </c>
      <c r="C64">
        <v>6259</v>
      </c>
      <c r="D64" t="str">
        <f>"55"</f>
        <v>55</v>
      </c>
      <c r="E64" t="str">
        <f t="shared" ref="E64:E69" si="12">"999"</f>
        <v>999</v>
      </c>
      <c r="F64">
        <v>6</v>
      </c>
      <c r="G64" t="str">
        <f t="shared" ref="G64:G69" si="13">"99"</f>
        <v>99</v>
      </c>
      <c r="H64" t="str">
        <f t="shared" si="10"/>
        <v>0</v>
      </c>
      <c r="I64" t="str">
        <f t="shared" si="11"/>
        <v>00</v>
      </c>
      <c r="J64" t="s">
        <v>73</v>
      </c>
      <c r="K64" s="1">
        <v>1500</v>
      </c>
    </row>
    <row r="65" spans="1:11" x14ac:dyDescent="0.35">
      <c r="A65">
        <v>181</v>
      </c>
      <c r="B65" t="str">
        <f>"51"</f>
        <v>51</v>
      </c>
      <c r="C65">
        <v>6319</v>
      </c>
      <c r="D65" t="str">
        <f>"61"</f>
        <v>61</v>
      </c>
      <c r="E65" t="str">
        <f t="shared" si="12"/>
        <v>999</v>
      </c>
      <c r="F65">
        <v>6</v>
      </c>
      <c r="G65" t="str">
        <f t="shared" si="13"/>
        <v>99</v>
      </c>
      <c r="H65" t="str">
        <f t="shared" si="10"/>
        <v>0</v>
      </c>
      <c r="I65" t="str">
        <f t="shared" si="11"/>
        <v>00</v>
      </c>
      <c r="J65" t="s">
        <v>74</v>
      </c>
      <c r="K65" s="1">
        <v>7000</v>
      </c>
    </row>
    <row r="66" spans="1:11" x14ac:dyDescent="0.35">
      <c r="A66">
        <v>181</v>
      </c>
      <c r="B66" t="str">
        <f>"52"</f>
        <v>52</v>
      </c>
      <c r="C66">
        <v>6121</v>
      </c>
      <c r="D66" t="str">
        <f t="shared" ref="D66:D79" si="14">"00"</f>
        <v>00</v>
      </c>
      <c r="E66" t="str">
        <f t="shared" si="12"/>
        <v>999</v>
      </c>
      <c r="F66">
        <v>6</v>
      </c>
      <c r="G66" t="str">
        <f t="shared" si="13"/>
        <v>99</v>
      </c>
      <c r="H66" t="str">
        <f>"P"</f>
        <v>P</v>
      </c>
      <c r="I66" t="str">
        <f t="shared" si="11"/>
        <v>00</v>
      </c>
      <c r="J66" t="s">
        <v>75</v>
      </c>
      <c r="K66" s="1">
        <v>3997</v>
      </c>
    </row>
    <row r="67" spans="1:11" x14ac:dyDescent="0.35">
      <c r="A67">
        <v>181</v>
      </c>
      <c r="B67" t="str">
        <f>"52"</f>
        <v>52</v>
      </c>
      <c r="C67">
        <v>6141</v>
      </c>
      <c r="D67" t="str">
        <f t="shared" si="14"/>
        <v>00</v>
      </c>
      <c r="E67" t="str">
        <f t="shared" si="12"/>
        <v>999</v>
      </c>
      <c r="F67">
        <v>6</v>
      </c>
      <c r="G67" t="str">
        <f t="shared" si="13"/>
        <v>99</v>
      </c>
      <c r="H67" t="str">
        <f>"P"</f>
        <v>P</v>
      </c>
      <c r="I67" t="str">
        <f t="shared" si="11"/>
        <v>00</v>
      </c>
      <c r="J67" t="s">
        <v>23</v>
      </c>
      <c r="K67">
        <v>1</v>
      </c>
    </row>
    <row r="68" spans="1:11" x14ac:dyDescent="0.35">
      <c r="A68">
        <v>181</v>
      </c>
      <c r="B68" t="str">
        <f>"52"</f>
        <v>52</v>
      </c>
      <c r="C68">
        <v>6143</v>
      </c>
      <c r="D68" t="str">
        <f t="shared" si="14"/>
        <v>00</v>
      </c>
      <c r="E68" t="str">
        <f t="shared" si="12"/>
        <v>999</v>
      </c>
      <c r="F68">
        <v>6</v>
      </c>
      <c r="G68" t="str">
        <f t="shared" si="13"/>
        <v>99</v>
      </c>
      <c r="H68" t="str">
        <f>"P"</f>
        <v>P</v>
      </c>
      <c r="I68" t="str">
        <f t="shared" si="11"/>
        <v>00</v>
      </c>
      <c r="J68" t="s">
        <v>24</v>
      </c>
      <c r="K68">
        <v>1</v>
      </c>
    </row>
    <row r="69" spans="1:11" x14ac:dyDescent="0.35">
      <c r="A69">
        <v>181</v>
      </c>
      <c r="B69" t="str">
        <f>"52"</f>
        <v>52</v>
      </c>
      <c r="C69">
        <v>6146</v>
      </c>
      <c r="D69" t="str">
        <f t="shared" si="14"/>
        <v>00</v>
      </c>
      <c r="E69" t="str">
        <f t="shared" si="12"/>
        <v>999</v>
      </c>
      <c r="F69">
        <v>6</v>
      </c>
      <c r="G69" t="str">
        <f t="shared" si="13"/>
        <v>99</v>
      </c>
      <c r="H69" t="str">
        <f>"P"</f>
        <v>P</v>
      </c>
      <c r="I69" t="str">
        <f t="shared" si="11"/>
        <v>00</v>
      </c>
      <c r="J69" t="s">
        <v>25</v>
      </c>
      <c r="K69">
        <v>1</v>
      </c>
    </row>
    <row r="70" spans="1:11" x14ac:dyDescent="0.35">
      <c r="A70">
        <v>181</v>
      </c>
      <c r="B70" t="str">
        <f>"00"</f>
        <v>00</v>
      </c>
      <c r="C70">
        <v>7915</v>
      </c>
      <c r="D70" t="str">
        <f t="shared" si="14"/>
        <v>00</v>
      </c>
      <c r="E70" t="str">
        <f>"000"</f>
        <v>000</v>
      </c>
      <c r="F70">
        <v>6</v>
      </c>
      <c r="G70" t="str">
        <f>"00"</f>
        <v>00</v>
      </c>
      <c r="H70" t="str">
        <f>"0"</f>
        <v>0</v>
      </c>
      <c r="I70" t="str">
        <f t="shared" si="11"/>
        <v>00</v>
      </c>
      <c r="J70" t="s">
        <v>76</v>
      </c>
      <c r="K70" s="1">
        <v>199000</v>
      </c>
    </row>
    <row r="71" spans="1:11" x14ac:dyDescent="0.35">
      <c r="A71">
        <v>185</v>
      </c>
      <c r="B71" t="str">
        <f>"00"</f>
        <v>00</v>
      </c>
      <c r="C71">
        <v>5743</v>
      </c>
      <c r="D71" t="str">
        <f t="shared" si="14"/>
        <v>00</v>
      </c>
      <c r="E71" t="str">
        <f>"000"</f>
        <v>000</v>
      </c>
      <c r="F71">
        <v>6</v>
      </c>
      <c r="G71" t="str">
        <f>"00"</f>
        <v>00</v>
      </c>
      <c r="H71" t="str">
        <f>"0"</f>
        <v>0</v>
      </c>
      <c r="I71" t="str">
        <f t="shared" si="11"/>
        <v>00</v>
      </c>
      <c r="J71" t="s">
        <v>77</v>
      </c>
      <c r="K71" s="1">
        <v>22961</v>
      </c>
    </row>
    <row r="72" spans="1:11" x14ac:dyDescent="0.35">
      <c r="A72">
        <v>185</v>
      </c>
      <c r="B72" t="str">
        <f>"00"</f>
        <v>00</v>
      </c>
      <c r="C72">
        <v>5749</v>
      </c>
      <c r="D72" t="str">
        <f t="shared" si="14"/>
        <v>00</v>
      </c>
      <c r="E72" t="str">
        <f>"000"</f>
        <v>000</v>
      </c>
      <c r="F72">
        <v>6</v>
      </c>
      <c r="G72" t="str">
        <f>"00"</f>
        <v>00</v>
      </c>
      <c r="H72" t="str">
        <f>"0"</f>
        <v>0</v>
      </c>
      <c r="I72" t="str">
        <f t="shared" si="11"/>
        <v>00</v>
      </c>
      <c r="J72" t="s">
        <v>12</v>
      </c>
      <c r="K72">
        <v>250</v>
      </c>
    </row>
    <row r="73" spans="1:11" x14ac:dyDescent="0.35">
      <c r="A73">
        <v>185</v>
      </c>
      <c r="B73" t="str">
        <f>"00"</f>
        <v>00</v>
      </c>
      <c r="C73">
        <v>5752</v>
      </c>
      <c r="D73" t="str">
        <f t="shared" si="14"/>
        <v>00</v>
      </c>
      <c r="E73" t="str">
        <f>"000"</f>
        <v>000</v>
      </c>
      <c r="F73">
        <v>6</v>
      </c>
      <c r="G73" t="str">
        <f>"00"</f>
        <v>00</v>
      </c>
      <c r="H73" t="str">
        <f>"0"</f>
        <v>0</v>
      </c>
      <c r="I73" t="str">
        <f t="shared" si="11"/>
        <v>00</v>
      </c>
      <c r="J73" t="s">
        <v>78</v>
      </c>
      <c r="K73" s="1">
        <v>61091</v>
      </c>
    </row>
    <row r="74" spans="1:11" x14ac:dyDescent="0.35">
      <c r="A74">
        <v>185</v>
      </c>
      <c r="B74" t="str">
        <f t="shared" ref="B74:B84" si="15">"36"</f>
        <v>36</v>
      </c>
      <c r="C74">
        <v>6121</v>
      </c>
      <c r="D74" t="str">
        <f t="shared" si="14"/>
        <v>00</v>
      </c>
      <c r="E74" t="str">
        <f>"001"</f>
        <v>001</v>
      </c>
      <c r="F74">
        <v>6</v>
      </c>
      <c r="G74" t="str">
        <f t="shared" ref="G74:G81" si="16">"91"</f>
        <v>91</v>
      </c>
      <c r="H74" t="str">
        <f>"P"</f>
        <v>P</v>
      </c>
      <c r="I74" t="str">
        <f t="shared" si="11"/>
        <v>00</v>
      </c>
      <c r="J74" t="s">
        <v>22</v>
      </c>
      <c r="K74" s="1">
        <v>12000</v>
      </c>
    </row>
    <row r="75" spans="1:11" x14ac:dyDescent="0.35">
      <c r="A75">
        <v>185</v>
      </c>
      <c r="B75" t="str">
        <f t="shared" si="15"/>
        <v>36</v>
      </c>
      <c r="C75">
        <v>6141</v>
      </c>
      <c r="D75" t="str">
        <f t="shared" si="14"/>
        <v>00</v>
      </c>
      <c r="E75" t="str">
        <f>"001"</f>
        <v>001</v>
      </c>
      <c r="F75">
        <v>6</v>
      </c>
      <c r="G75" t="str">
        <f t="shared" si="16"/>
        <v>91</v>
      </c>
      <c r="H75" t="str">
        <f>"P"</f>
        <v>P</v>
      </c>
      <c r="I75" t="str">
        <f t="shared" si="11"/>
        <v>00</v>
      </c>
      <c r="J75" t="s">
        <v>23</v>
      </c>
      <c r="K75">
        <v>400</v>
      </c>
    </row>
    <row r="76" spans="1:11" x14ac:dyDescent="0.35">
      <c r="A76">
        <v>185</v>
      </c>
      <c r="B76" t="str">
        <f t="shared" si="15"/>
        <v>36</v>
      </c>
      <c r="C76">
        <v>6143</v>
      </c>
      <c r="D76" t="str">
        <f t="shared" si="14"/>
        <v>00</v>
      </c>
      <c r="E76" t="str">
        <f>"001"</f>
        <v>001</v>
      </c>
      <c r="F76">
        <v>6</v>
      </c>
      <c r="G76" t="str">
        <f t="shared" si="16"/>
        <v>91</v>
      </c>
      <c r="H76" t="str">
        <f>"P"</f>
        <v>P</v>
      </c>
      <c r="I76" t="str">
        <f t="shared" si="11"/>
        <v>00</v>
      </c>
      <c r="J76" t="s">
        <v>24</v>
      </c>
      <c r="K76">
        <v>100</v>
      </c>
    </row>
    <row r="77" spans="1:11" x14ac:dyDescent="0.35">
      <c r="A77">
        <v>185</v>
      </c>
      <c r="B77" t="str">
        <f t="shared" si="15"/>
        <v>36</v>
      </c>
      <c r="C77">
        <v>6146</v>
      </c>
      <c r="D77" t="str">
        <f t="shared" si="14"/>
        <v>00</v>
      </c>
      <c r="E77" t="str">
        <f>"001"</f>
        <v>001</v>
      </c>
      <c r="F77">
        <v>6</v>
      </c>
      <c r="G77" t="str">
        <f t="shared" si="16"/>
        <v>91</v>
      </c>
      <c r="H77" t="str">
        <f>"P"</f>
        <v>P</v>
      </c>
      <c r="I77" t="str">
        <f t="shared" si="11"/>
        <v>00</v>
      </c>
      <c r="J77" t="s">
        <v>25</v>
      </c>
      <c r="K77">
        <v>50</v>
      </c>
    </row>
    <row r="78" spans="1:11" x14ac:dyDescent="0.35">
      <c r="A78">
        <v>185</v>
      </c>
      <c r="B78" t="str">
        <f t="shared" si="15"/>
        <v>36</v>
      </c>
      <c r="C78">
        <v>6219</v>
      </c>
      <c r="D78" t="str">
        <f t="shared" si="14"/>
        <v>00</v>
      </c>
      <c r="E78" t="str">
        <f>"001"</f>
        <v>001</v>
      </c>
      <c r="F78">
        <v>6</v>
      </c>
      <c r="G78" t="str">
        <f t="shared" si="16"/>
        <v>91</v>
      </c>
      <c r="H78" t="str">
        <f t="shared" ref="H78:H85" si="17">"0"</f>
        <v>0</v>
      </c>
      <c r="I78" t="str">
        <f t="shared" si="11"/>
        <v>00</v>
      </c>
      <c r="J78" t="s">
        <v>79</v>
      </c>
      <c r="K78" s="1">
        <v>9500</v>
      </c>
    </row>
    <row r="79" spans="1:11" x14ac:dyDescent="0.35">
      <c r="A79">
        <v>185</v>
      </c>
      <c r="B79" t="str">
        <f t="shared" si="15"/>
        <v>36</v>
      </c>
      <c r="C79">
        <v>6249</v>
      </c>
      <c r="D79" t="str">
        <f t="shared" si="14"/>
        <v>00</v>
      </c>
      <c r="E79" t="str">
        <f t="shared" ref="E79:E89" si="18">"999"</f>
        <v>999</v>
      </c>
      <c r="F79">
        <v>6</v>
      </c>
      <c r="G79" t="str">
        <f t="shared" si="16"/>
        <v>91</v>
      </c>
      <c r="H79" t="str">
        <f t="shared" si="17"/>
        <v>0</v>
      </c>
      <c r="I79" t="str">
        <f t="shared" si="11"/>
        <v>00</v>
      </c>
      <c r="J79" t="s">
        <v>80</v>
      </c>
      <c r="K79" s="1">
        <v>9500</v>
      </c>
    </row>
    <row r="80" spans="1:11" x14ac:dyDescent="0.35">
      <c r="A80">
        <v>185</v>
      </c>
      <c r="B80" t="str">
        <f t="shared" si="15"/>
        <v>36</v>
      </c>
      <c r="C80">
        <v>6398</v>
      </c>
      <c r="D80" t="str">
        <f>"51"</f>
        <v>51</v>
      </c>
      <c r="E80" t="str">
        <f t="shared" si="18"/>
        <v>999</v>
      </c>
      <c r="F80">
        <v>6</v>
      </c>
      <c r="G80" t="str">
        <f t="shared" si="16"/>
        <v>91</v>
      </c>
      <c r="H80" t="str">
        <f t="shared" si="17"/>
        <v>0</v>
      </c>
      <c r="I80" t="str">
        <f t="shared" si="11"/>
        <v>00</v>
      </c>
      <c r="J80" t="s">
        <v>81</v>
      </c>
      <c r="K80" s="1">
        <v>9750</v>
      </c>
    </row>
    <row r="81" spans="1:11" x14ac:dyDescent="0.35">
      <c r="A81">
        <v>185</v>
      </c>
      <c r="B81" t="str">
        <f t="shared" si="15"/>
        <v>36</v>
      </c>
      <c r="C81">
        <v>6398</v>
      </c>
      <c r="D81" t="str">
        <f>"61"</f>
        <v>61</v>
      </c>
      <c r="E81" t="str">
        <f t="shared" si="18"/>
        <v>999</v>
      </c>
      <c r="F81">
        <v>6</v>
      </c>
      <c r="G81" t="str">
        <f t="shared" si="16"/>
        <v>91</v>
      </c>
      <c r="H81" t="str">
        <f t="shared" si="17"/>
        <v>0</v>
      </c>
      <c r="I81" t="str">
        <f t="shared" si="11"/>
        <v>00</v>
      </c>
      <c r="J81" t="s">
        <v>82</v>
      </c>
      <c r="K81" s="1">
        <v>6000</v>
      </c>
    </row>
    <row r="82" spans="1:11" x14ac:dyDescent="0.35">
      <c r="A82">
        <v>185</v>
      </c>
      <c r="B82" t="str">
        <f t="shared" si="15"/>
        <v>36</v>
      </c>
      <c r="C82">
        <v>6399</v>
      </c>
      <c r="D82" t="str">
        <f>"00"</f>
        <v>00</v>
      </c>
      <c r="E82" t="str">
        <f t="shared" si="18"/>
        <v>999</v>
      </c>
      <c r="F82">
        <v>6</v>
      </c>
      <c r="G82" t="str">
        <f>"99"</f>
        <v>99</v>
      </c>
      <c r="H82" t="str">
        <f t="shared" si="17"/>
        <v>0</v>
      </c>
      <c r="I82" t="str">
        <f t="shared" si="11"/>
        <v>00</v>
      </c>
      <c r="J82" t="s">
        <v>83</v>
      </c>
      <c r="K82" s="1">
        <v>10000</v>
      </c>
    </row>
    <row r="83" spans="1:11" x14ac:dyDescent="0.35">
      <c r="A83">
        <v>185</v>
      </c>
      <c r="B83" t="str">
        <f t="shared" si="15"/>
        <v>36</v>
      </c>
      <c r="C83">
        <v>6399</v>
      </c>
      <c r="D83" t="str">
        <f>"61"</f>
        <v>61</v>
      </c>
      <c r="E83" t="str">
        <f t="shared" si="18"/>
        <v>999</v>
      </c>
      <c r="F83">
        <v>6</v>
      </c>
      <c r="G83" t="str">
        <f>"91"</f>
        <v>91</v>
      </c>
      <c r="H83" t="str">
        <f t="shared" si="17"/>
        <v>0</v>
      </c>
      <c r="I83" t="str">
        <f t="shared" si="11"/>
        <v>00</v>
      </c>
      <c r="J83" t="s">
        <v>82</v>
      </c>
      <c r="K83" s="1">
        <v>6500</v>
      </c>
    </row>
    <row r="84" spans="1:11" x14ac:dyDescent="0.35">
      <c r="A84">
        <v>185</v>
      </c>
      <c r="B84" t="str">
        <f t="shared" si="15"/>
        <v>36</v>
      </c>
      <c r="C84">
        <v>6639</v>
      </c>
      <c r="D84" t="str">
        <f t="shared" ref="D84:D115" si="19">"00"</f>
        <v>00</v>
      </c>
      <c r="E84" t="str">
        <f t="shared" si="18"/>
        <v>999</v>
      </c>
      <c r="F84">
        <v>6</v>
      </c>
      <c r="G84" t="str">
        <f t="shared" ref="G84:G89" si="20">"99"</f>
        <v>99</v>
      </c>
      <c r="H84" t="str">
        <f t="shared" si="17"/>
        <v>0</v>
      </c>
      <c r="I84" t="str">
        <f t="shared" si="11"/>
        <v>00</v>
      </c>
      <c r="J84" t="s">
        <v>72</v>
      </c>
      <c r="K84">
        <v>1</v>
      </c>
    </row>
    <row r="85" spans="1:11" x14ac:dyDescent="0.35">
      <c r="A85">
        <v>185</v>
      </c>
      <c r="B85" t="str">
        <f>"51"</f>
        <v>51</v>
      </c>
      <c r="C85">
        <v>6399</v>
      </c>
      <c r="D85" t="str">
        <f t="shared" si="19"/>
        <v>00</v>
      </c>
      <c r="E85" t="str">
        <f t="shared" si="18"/>
        <v>999</v>
      </c>
      <c r="F85">
        <v>6</v>
      </c>
      <c r="G85" t="str">
        <f t="shared" si="20"/>
        <v>99</v>
      </c>
      <c r="H85" t="str">
        <f t="shared" si="17"/>
        <v>0</v>
      </c>
      <c r="I85" t="str">
        <f t="shared" si="11"/>
        <v>00</v>
      </c>
      <c r="J85" t="s">
        <v>84</v>
      </c>
      <c r="K85" s="1">
        <v>19000</v>
      </c>
    </row>
    <row r="86" spans="1:11" x14ac:dyDescent="0.35">
      <c r="A86">
        <v>185</v>
      </c>
      <c r="B86" t="str">
        <f>"52"</f>
        <v>52</v>
      </c>
      <c r="C86">
        <v>6121</v>
      </c>
      <c r="D86" t="str">
        <f t="shared" si="19"/>
        <v>00</v>
      </c>
      <c r="E86" t="str">
        <f t="shared" si="18"/>
        <v>999</v>
      </c>
      <c r="F86">
        <v>6</v>
      </c>
      <c r="G86" t="str">
        <f t="shared" si="20"/>
        <v>99</v>
      </c>
      <c r="H86" t="str">
        <f>"P"</f>
        <v>P</v>
      </c>
      <c r="I86" t="str">
        <f t="shared" si="11"/>
        <v>00</v>
      </c>
      <c r="J86" t="s">
        <v>85</v>
      </c>
      <c r="K86" s="1">
        <v>1370</v>
      </c>
    </row>
    <row r="87" spans="1:11" x14ac:dyDescent="0.35">
      <c r="A87">
        <v>185</v>
      </c>
      <c r="B87" t="str">
        <f>"52"</f>
        <v>52</v>
      </c>
      <c r="C87">
        <v>6141</v>
      </c>
      <c r="D87" t="str">
        <f t="shared" si="19"/>
        <v>00</v>
      </c>
      <c r="E87" t="str">
        <f t="shared" si="18"/>
        <v>999</v>
      </c>
      <c r="F87">
        <v>6</v>
      </c>
      <c r="G87" t="str">
        <f t="shared" si="20"/>
        <v>99</v>
      </c>
      <c r="H87" t="str">
        <f>"P"</f>
        <v>P</v>
      </c>
      <c r="I87" t="str">
        <f t="shared" si="11"/>
        <v>00</v>
      </c>
      <c r="J87" t="s">
        <v>23</v>
      </c>
      <c r="K87">
        <v>62</v>
      </c>
    </row>
    <row r="88" spans="1:11" x14ac:dyDescent="0.35">
      <c r="A88">
        <v>185</v>
      </c>
      <c r="B88" t="str">
        <f>"52"</f>
        <v>52</v>
      </c>
      <c r="C88">
        <v>6143</v>
      </c>
      <c r="D88" t="str">
        <f t="shared" si="19"/>
        <v>00</v>
      </c>
      <c r="E88" t="str">
        <f t="shared" si="18"/>
        <v>999</v>
      </c>
      <c r="F88">
        <v>6</v>
      </c>
      <c r="G88" t="str">
        <f t="shared" si="20"/>
        <v>99</v>
      </c>
      <c r="H88" t="str">
        <f>"P"</f>
        <v>P</v>
      </c>
      <c r="I88" t="str">
        <f t="shared" si="11"/>
        <v>00</v>
      </c>
      <c r="J88" t="s">
        <v>24</v>
      </c>
      <c r="K88">
        <v>15</v>
      </c>
    </row>
    <row r="89" spans="1:11" x14ac:dyDescent="0.35">
      <c r="A89">
        <v>185</v>
      </c>
      <c r="B89" t="str">
        <f>"52"</f>
        <v>52</v>
      </c>
      <c r="C89">
        <v>6146</v>
      </c>
      <c r="D89" t="str">
        <f t="shared" si="19"/>
        <v>00</v>
      </c>
      <c r="E89" t="str">
        <f t="shared" si="18"/>
        <v>999</v>
      </c>
      <c r="F89">
        <v>6</v>
      </c>
      <c r="G89" t="str">
        <f t="shared" si="20"/>
        <v>99</v>
      </c>
      <c r="H89" t="str">
        <f>"P"</f>
        <v>P</v>
      </c>
      <c r="I89" t="str">
        <f t="shared" si="11"/>
        <v>00</v>
      </c>
      <c r="J89" t="s">
        <v>25</v>
      </c>
      <c r="K89">
        <v>54</v>
      </c>
    </row>
    <row r="90" spans="1:11" x14ac:dyDescent="0.35">
      <c r="A90">
        <v>198</v>
      </c>
      <c r="B90" t="str">
        <f>"00"</f>
        <v>00</v>
      </c>
      <c r="C90">
        <v>5831</v>
      </c>
      <c r="D90" t="str">
        <f t="shared" si="19"/>
        <v>00</v>
      </c>
      <c r="E90" t="str">
        <f>"000"</f>
        <v>000</v>
      </c>
      <c r="F90">
        <v>6</v>
      </c>
      <c r="G90" t="str">
        <f>"00"</f>
        <v>00</v>
      </c>
      <c r="H90" t="str">
        <f>"0"</f>
        <v>0</v>
      </c>
      <c r="I90" t="str">
        <f t="shared" si="11"/>
        <v>00</v>
      </c>
      <c r="J90" t="s">
        <v>86</v>
      </c>
      <c r="K90" s="1">
        <v>1955611.82</v>
      </c>
    </row>
    <row r="91" spans="1:11" x14ac:dyDescent="0.35">
      <c r="A91">
        <v>198</v>
      </c>
      <c r="B91" t="str">
        <f t="shared" ref="B91:B122" si="21">"11"</f>
        <v>11</v>
      </c>
      <c r="C91">
        <v>6144</v>
      </c>
      <c r="D91" t="str">
        <f t="shared" si="19"/>
        <v>00</v>
      </c>
      <c r="E91" t="str">
        <f t="shared" ref="E91:E109" si="22">"001"</f>
        <v>001</v>
      </c>
      <c r="F91">
        <v>6</v>
      </c>
      <c r="G91" t="str">
        <f>"11"</f>
        <v>11</v>
      </c>
      <c r="H91" t="str">
        <f>"0"</f>
        <v>0</v>
      </c>
      <c r="I91" t="str">
        <f t="shared" si="11"/>
        <v>00</v>
      </c>
      <c r="J91" t="s">
        <v>87</v>
      </c>
      <c r="K91" s="1">
        <v>185473.56</v>
      </c>
    </row>
    <row r="92" spans="1:11" x14ac:dyDescent="0.35">
      <c r="A92">
        <v>198</v>
      </c>
      <c r="B92" t="str">
        <f t="shared" si="21"/>
        <v>11</v>
      </c>
      <c r="C92">
        <v>6144</v>
      </c>
      <c r="D92" t="str">
        <f t="shared" si="19"/>
        <v>00</v>
      </c>
      <c r="E92" t="str">
        <f t="shared" si="22"/>
        <v>001</v>
      </c>
      <c r="F92">
        <v>6</v>
      </c>
      <c r="G92" t="str">
        <f>"11"</f>
        <v>11</v>
      </c>
      <c r="H92" t="str">
        <f>"S"</f>
        <v>S</v>
      </c>
      <c r="I92" t="str">
        <f t="shared" si="11"/>
        <v>00</v>
      </c>
      <c r="J92" t="s">
        <v>87</v>
      </c>
      <c r="K92">
        <v>0</v>
      </c>
    </row>
    <row r="93" spans="1:11" x14ac:dyDescent="0.35">
      <c r="A93">
        <v>198</v>
      </c>
      <c r="B93" t="str">
        <f t="shared" si="21"/>
        <v>11</v>
      </c>
      <c r="C93">
        <v>6144</v>
      </c>
      <c r="D93" t="str">
        <f t="shared" si="19"/>
        <v>00</v>
      </c>
      <c r="E93" t="str">
        <f t="shared" si="22"/>
        <v>001</v>
      </c>
      <c r="F93">
        <v>6</v>
      </c>
      <c r="G93" t="str">
        <f>"22"</f>
        <v>22</v>
      </c>
      <c r="H93" t="str">
        <f>"0"</f>
        <v>0</v>
      </c>
      <c r="I93" t="str">
        <f t="shared" si="11"/>
        <v>00</v>
      </c>
      <c r="J93" t="s">
        <v>87</v>
      </c>
      <c r="K93" s="1">
        <v>2410.1999999999998</v>
      </c>
    </row>
    <row r="94" spans="1:11" x14ac:dyDescent="0.35">
      <c r="A94">
        <v>198</v>
      </c>
      <c r="B94" t="str">
        <f t="shared" si="21"/>
        <v>11</v>
      </c>
      <c r="C94">
        <v>6144</v>
      </c>
      <c r="D94" t="str">
        <f t="shared" si="19"/>
        <v>00</v>
      </c>
      <c r="E94" t="str">
        <f t="shared" si="22"/>
        <v>001</v>
      </c>
      <c r="F94">
        <v>6</v>
      </c>
      <c r="G94" t="str">
        <f>"22"</f>
        <v>22</v>
      </c>
      <c r="H94" t="str">
        <f>"R"</f>
        <v>R</v>
      </c>
      <c r="I94" t="str">
        <f t="shared" si="11"/>
        <v>00</v>
      </c>
      <c r="J94" t="s">
        <v>87</v>
      </c>
      <c r="K94">
        <v>0</v>
      </c>
    </row>
    <row r="95" spans="1:11" x14ac:dyDescent="0.35">
      <c r="A95">
        <v>198</v>
      </c>
      <c r="B95" t="str">
        <f t="shared" si="21"/>
        <v>11</v>
      </c>
      <c r="C95">
        <v>6144</v>
      </c>
      <c r="D95" t="str">
        <f t="shared" si="19"/>
        <v>00</v>
      </c>
      <c r="E95" t="str">
        <f t="shared" si="22"/>
        <v>001</v>
      </c>
      <c r="F95">
        <v>6</v>
      </c>
      <c r="G95" t="str">
        <f>"22"</f>
        <v>22</v>
      </c>
      <c r="H95" t="str">
        <f>"S"</f>
        <v>S</v>
      </c>
      <c r="I95" t="str">
        <f t="shared" si="11"/>
        <v>00</v>
      </c>
      <c r="J95" t="s">
        <v>88</v>
      </c>
      <c r="K95" s="1">
        <v>50460.73</v>
      </c>
    </row>
    <row r="96" spans="1:11" x14ac:dyDescent="0.35">
      <c r="A96">
        <v>198</v>
      </c>
      <c r="B96" t="str">
        <f t="shared" si="21"/>
        <v>11</v>
      </c>
      <c r="C96">
        <v>6144</v>
      </c>
      <c r="D96" t="str">
        <f t="shared" si="19"/>
        <v>00</v>
      </c>
      <c r="E96" t="str">
        <f t="shared" si="22"/>
        <v>001</v>
      </c>
      <c r="F96">
        <v>6</v>
      </c>
      <c r="G96" t="str">
        <f>"22"</f>
        <v>22</v>
      </c>
      <c r="H96" t="str">
        <f>"S"</f>
        <v>S</v>
      </c>
      <c r="I96" t="str">
        <f>"DC"</f>
        <v>DC</v>
      </c>
      <c r="J96" t="s">
        <v>87</v>
      </c>
      <c r="K96">
        <v>68.069999999999993</v>
      </c>
    </row>
    <row r="97" spans="1:11" x14ac:dyDescent="0.35">
      <c r="A97">
        <v>198</v>
      </c>
      <c r="B97" t="str">
        <f t="shared" si="21"/>
        <v>11</v>
      </c>
      <c r="C97">
        <v>6144</v>
      </c>
      <c r="D97" t="str">
        <f t="shared" si="19"/>
        <v>00</v>
      </c>
      <c r="E97" t="str">
        <f t="shared" si="22"/>
        <v>001</v>
      </c>
      <c r="F97">
        <v>6</v>
      </c>
      <c r="G97" t="str">
        <f>"23"</f>
        <v>23</v>
      </c>
      <c r="H97" t="str">
        <f>"S"</f>
        <v>S</v>
      </c>
      <c r="I97" t="str">
        <f>"00"</f>
        <v>00</v>
      </c>
      <c r="J97" t="s">
        <v>89</v>
      </c>
      <c r="K97" s="1">
        <v>26856.09</v>
      </c>
    </row>
    <row r="98" spans="1:11" x14ac:dyDescent="0.35">
      <c r="A98">
        <v>198</v>
      </c>
      <c r="B98" t="str">
        <f t="shared" si="21"/>
        <v>11</v>
      </c>
      <c r="C98">
        <v>6144</v>
      </c>
      <c r="D98" t="str">
        <f t="shared" si="19"/>
        <v>00</v>
      </c>
      <c r="E98" t="str">
        <f t="shared" si="22"/>
        <v>001</v>
      </c>
      <c r="F98">
        <v>6</v>
      </c>
      <c r="G98" t="str">
        <f>"23"</f>
        <v>23</v>
      </c>
      <c r="H98" t="str">
        <f>"S"</f>
        <v>S</v>
      </c>
      <c r="I98" t="str">
        <f>"DC"</f>
        <v>DC</v>
      </c>
      <c r="J98" t="s">
        <v>87</v>
      </c>
      <c r="K98">
        <v>67.2</v>
      </c>
    </row>
    <row r="99" spans="1:11" x14ac:dyDescent="0.35">
      <c r="A99">
        <v>198</v>
      </c>
      <c r="B99" t="str">
        <f t="shared" si="21"/>
        <v>11</v>
      </c>
      <c r="C99">
        <v>6144</v>
      </c>
      <c r="D99" t="str">
        <f t="shared" si="19"/>
        <v>00</v>
      </c>
      <c r="E99" t="str">
        <f t="shared" si="22"/>
        <v>001</v>
      </c>
      <c r="F99">
        <v>6</v>
      </c>
      <c r="G99" t="str">
        <f>"25"</f>
        <v>25</v>
      </c>
      <c r="H99" t="str">
        <f>"S"</f>
        <v>S</v>
      </c>
      <c r="I99" t="str">
        <f>"41"</f>
        <v>41</v>
      </c>
      <c r="J99" t="s">
        <v>87</v>
      </c>
      <c r="K99">
        <v>156</v>
      </c>
    </row>
    <row r="100" spans="1:11" x14ac:dyDescent="0.35">
      <c r="A100">
        <v>198</v>
      </c>
      <c r="B100" t="str">
        <f t="shared" si="21"/>
        <v>11</v>
      </c>
      <c r="C100">
        <v>6144</v>
      </c>
      <c r="D100" t="str">
        <f t="shared" si="19"/>
        <v>00</v>
      </c>
      <c r="E100" t="str">
        <f t="shared" si="22"/>
        <v>001</v>
      </c>
      <c r="F100">
        <v>6</v>
      </c>
      <c r="G100" t="str">
        <f>"26"</f>
        <v>26</v>
      </c>
      <c r="H100" t="str">
        <f>"0"</f>
        <v>0</v>
      </c>
      <c r="I100" t="str">
        <f>"00"</f>
        <v>00</v>
      </c>
      <c r="J100" t="s">
        <v>87</v>
      </c>
      <c r="K100" s="1">
        <v>8191.47</v>
      </c>
    </row>
    <row r="101" spans="1:11" x14ac:dyDescent="0.35">
      <c r="A101">
        <v>198</v>
      </c>
      <c r="B101" t="str">
        <f t="shared" si="21"/>
        <v>11</v>
      </c>
      <c r="C101">
        <v>6144</v>
      </c>
      <c r="D101" t="str">
        <f t="shared" si="19"/>
        <v>00</v>
      </c>
      <c r="E101" t="str">
        <f t="shared" si="22"/>
        <v>001</v>
      </c>
      <c r="F101">
        <v>6</v>
      </c>
      <c r="G101" t="str">
        <f>"30"</f>
        <v>30</v>
      </c>
      <c r="H101" t="str">
        <f>"0"</f>
        <v>0</v>
      </c>
      <c r="I101" t="str">
        <f>"00"</f>
        <v>00</v>
      </c>
      <c r="J101" t="s">
        <v>87</v>
      </c>
      <c r="K101" s="1">
        <v>3063.47</v>
      </c>
    </row>
    <row r="102" spans="1:11" x14ac:dyDescent="0.35">
      <c r="A102">
        <v>198</v>
      </c>
      <c r="B102" t="str">
        <f t="shared" si="21"/>
        <v>11</v>
      </c>
      <c r="C102">
        <v>6144</v>
      </c>
      <c r="D102" t="str">
        <f t="shared" si="19"/>
        <v>00</v>
      </c>
      <c r="E102" t="str">
        <f t="shared" si="22"/>
        <v>001</v>
      </c>
      <c r="F102">
        <v>6</v>
      </c>
      <c r="G102" t="str">
        <f>"31"</f>
        <v>31</v>
      </c>
      <c r="H102" t="str">
        <f>"0"</f>
        <v>0</v>
      </c>
      <c r="I102" t="str">
        <f>"00"</f>
        <v>00</v>
      </c>
      <c r="J102" t="s">
        <v>87</v>
      </c>
      <c r="K102" s="1">
        <v>13767.09</v>
      </c>
    </row>
    <row r="103" spans="1:11" x14ac:dyDescent="0.35">
      <c r="A103">
        <v>198</v>
      </c>
      <c r="B103" t="str">
        <f t="shared" si="21"/>
        <v>11</v>
      </c>
      <c r="C103">
        <v>6144</v>
      </c>
      <c r="D103" t="str">
        <f t="shared" si="19"/>
        <v>00</v>
      </c>
      <c r="E103" t="str">
        <f t="shared" si="22"/>
        <v>001</v>
      </c>
      <c r="F103">
        <v>6</v>
      </c>
      <c r="G103" t="str">
        <f>"31"</f>
        <v>31</v>
      </c>
      <c r="H103" t="str">
        <f>"P"</f>
        <v>P</v>
      </c>
      <c r="I103" t="str">
        <f>"00"</f>
        <v>00</v>
      </c>
      <c r="J103" t="s">
        <v>87</v>
      </c>
      <c r="K103">
        <v>0</v>
      </c>
    </row>
    <row r="104" spans="1:11" x14ac:dyDescent="0.35">
      <c r="A104">
        <v>198</v>
      </c>
      <c r="B104" t="str">
        <f t="shared" si="21"/>
        <v>11</v>
      </c>
      <c r="C104">
        <v>6144</v>
      </c>
      <c r="D104" t="str">
        <f t="shared" si="19"/>
        <v>00</v>
      </c>
      <c r="E104" t="str">
        <f t="shared" si="22"/>
        <v>001</v>
      </c>
      <c r="F104">
        <v>6</v>
      </c>
      <c r="G104" t="str">
        <f>"91"</f>
        <v>91</v>
      </c>
      <c r="H104" t="str">
        <f>"0"</f>
        <v>0</v>
      </c>
      <c r="I104" t="str">
        <f>"ED"</f>
        <v>ED</v>
      </c>
      <c r="J104" t="s">
        <v>87</v>
      </c>
      <c r="K104">
        <v>0</v>
      </c>
    </row>
    <row r="105" spans="1:11" x14ac:dyDescent="0.35">
      <c r="A105">
        <v>198</v>
      </c>
      <c r="B105" t="str">
        <f t="shared" si="21"/>
        <v>11</v>
      </c>
      <c r="C105">
        <v>6144</v>
      </c>
      <c r="D105" t="str">
        <f t="shared" si="19"/>
        <v>00</v>
      </c>
      <c r="E105" t="str">
        <f t="shared" si="22"/>
        <v>001</v>
      </c>
      <c r="F105">
        <v>6</v>
      </c>
      <c r="G105" t="str">
        <f>"91"</f>
        <v>91</v>
      </c>
      <c r="H105" t="str">
        <f>"0"</f>
        <v>0</v>
      </c>
      <c r="I105" t="str">
        <f>"GM"</f>
        <v>GM</v>
      </c>
      <c r="J105" t="s">
        <v>87</v>
      </c>
      <c r="K105">
        <v>0</v>
      </c>
    </row>
    <row r="106" spans="1:11" x14ac:dyDescent="0.35">
      <c r="A106">
        <v>198</v>
      </c>
      <c r="B106" t="str">
        <f t="shared" si="21"/>
        <v>11</v>
      </c>
      <c r="C106">
        <v>6144</v>
      </c>
      <c r="D106" t="str">
        <f t="shared" si="19"/>
        <v>00</v>
      </c>
      <c r="E106" t="str">
        <f t="shared" si="22"/>
        <v>001</v>
      </c>
      <c r="F106">
        <v>6</v>
      </c>
      <c r="G106" t="str">
        <f>"91"</f>
        <v>91</v>
      </c>
      <c r="H106" t="str">
        <f>"0"</f>
        <v>0</v>
      </c>
      <c r="I106" t="str">
        <f>"TR"</f>
        <v>TR</v>
      </c>
      <c r="J106" t="s">
        <v>87</v>
      </c>
      <c r="K106">
        <v>0</v>
      </c>
    </row>
    <row r="107" spans="1:11" x14ac:dyDescent="0.35">
      <c r="A107">
        <v>198</v>
      </c>
      <c r="B107" t="str">
        <f t="shared" si="21"/>
        <v>11</v>
      </c>
      <c r="C107">
        <v>6144</v>
      </c>
      <c r="D107" t="str">
        <f t="shared" si="19"/>
        <v>00</v>
      </c>
      <c r="E107" t="str">
        <f t="shared" si="22"/>
        <v>001</v>
      </c>
      <c r="F107">
        <v>6</v>
      </c>
      <c r="G107" t="str">
        <f>"91"</f>
        <v>91</v>
      </c>
      <c r="H107" t="str">
        <f>"H"</f>
        <v>H</v>
      </c>
      <c r="I107" t="str">
        <f>"TR"</f>
        <v>TR</v>
      </c>
      <c r="J107" t="s">
        <v>87</v>
      </c>
      <c r="K107">
        <v>0</v>
      </c>
    </row>
    <row r="108" spans="1:11" x14ac:dyDescent="0.35">
      <c r="A108">
        <v>198</v>
      </c>
      <c r="B108" t="str">
        <f t="shared" si="21"/>
        <v>11</v>
      </c>
      <c r="C108">
        <v>6144</v>
      </c>
      <c r="D108" t="str">
        <f t="shared" si="19"/>
        <v>00</v>
      </c>
      <c r="E108" t="str">
        <f t="shared" si="22"/>
        <v>001</v>
      </c>
      <c r="F108">
        <v>6</v>
      </c>
      <c r="G108" t="str">
        <f>"99"</f>
        <v>99</v>
      </c>
      <c r="H108" t="str">
        <f>"0"</f>
        <v>0</v>
      </c>
      <c r="I108" t="str">
        <f>"AM"</f>
        <v>AM</v>
      </c>
      <c r="J108" t="s">
        <v>87</v>
      </c>
      <c r="K108">
        <v>0</v>
      </c>
    </row>
    <row r="109" spans="1:11" x14ac:dyDescent="0.35">
      <c r="A109">
        <v>198</v>
      </c>
      <c r="B109" t="str">
        <f t="shared" si="21"/>
        <v>11</v>
      </c>
      <c r="C109">
        <v>6144</v>
      </c>
      <c r="D109" t="str">
        <f t="shared" si="19"/>
        <v>00</v>
      </c>
      <c r="E109" t="str">
        <f t="shared" si="22"/>
        <v>001</v>
      </c>
      <c r="F109">
        <v>6</v>
      </c>
      <c r="G109" t="str">
        <f>"99"</f>
        <v>99</v>
      </c>
      <c r="H109" t="str">
        <f>"D"</f>
        <v>D</v>
      </c>
      <c r="I109" t="str">
        <f>"18"</f>
        <v>18</v>
      </c>
      <c r="J109" t="s">
        <v>87</v>
      </c>
      <c r="K109">
        <v>0</v>
      </c>
    </row>
    <row r="110" spans="1:11" x14ac:dyDescent="0.35">
      <c r="A110">
        <v>198</v>
      </c>
      <c r="B110" t="str">
        <f t="shared" si="21"/>
        <v>11</v>
      </c>
      <c r="C110">
        <v>6144</v>
      </c>
      <c r="D110" t="str">
        <f t="shared" si="19"/>
        <v>00</v>
      </c>
      <c r="E110" t="str">
        <f t="shared" ref="E110:E119" si="23">"041"</f>
        <v>041</v>
      </c>
      <c r="F110">
        <v>6</v>
      </c>
      <c r="G110" t="str">
        <f>"11"</f>
        <v>11</v>
      </c>
      <c r="H110" t="str">
        <f>"0"</f>
        <v>0</v>
      </c>
      <c r="I110" t="str">
        <f>"00"</f>
        <v>00</v>
      </c>
      <c r="J110" t="s">
        <v>87</v>
      </c>
      <c r="K110" s="1">
        <v>153970.69</v>
      </c>
    </row>
    <row r="111" spans="1:11" x14ac:dyDescent="0.35">
      <c r="A111">
        <v>198</v>
      </c>
      <c r="B111" t="str">
        <f t="shared" si="21"/>
        <v>11</v>
      </c>
      <c r="C111">
        <v>6144</v>
      </c>
      <c r="D111" t="str">
        <f t="shared" si="19"/>
        <v>00</v>
      </c>
      <c r="E111" t="str">
        <f t="shared" si="23"/>
        <v>041</v>
      </c>
      <c r="F111">
        <v>6</v>
      </c>
      <c r="G111" t="str">
        <f>"11"</f>
        <v>11</v>
      </c>
      <c r="H111" t="str">
        <f>"0"</f>
        <v>0</v>
      </c>
      <c r="I111" t="str">
        <f>"DC"</f>
        <v>DC</v>
      </c>
      <c r="J111" t="s">
        <v>87</v>
      </c>
      <c r="K111">
        <v>141.34</v>
      </c>
    </row>
    <row r="112" spans="1:11" x14ac:dyDescent="0.35">
      <c r="A112">
        <v>198</v>
      </c>
      <c r="B112" t="str">
        <f t="shared" si="21"/>
        <v>11</v>
      </c>
      <c r="C112">
        <v>6144</v>
      </c>
      <c r="D112" t="str">
        <f t="shared" si="19"/>
        <v>00</v>
      </c>
      <c r="E112" t="str">
        <f t="shared" si="23"/>
        <v>041</v>
      </c>
      <c r="F112">
        <v>6</v>
      </c>
      <c r="G112" t="str">
        <f>"11"</f>
        <v>11</v>
      </c>
      <c r="H112" t="str">
        <f>"Z"</f>
        <v>Z</v>
      </c>
      <c r="I112" t="str">
        <f>"00"</f>
        <v>00</v>
      </c>
      <c r="J112" t="s">
        <v>87</v>
      </c>
      <c r="K112">
        <v>153.84</v>
      </c>
    </row>
    <row r="113" spans="1:11" x14ac:dyDescent="0.35">
      <c r="A113">
        <v>198</v>
      </c>
      <c r="B113" t="str">
        <f t="shared" si="21"/>
        <v>11</v>
      </c>
      <c r="C113">
        <v>6144</v>
      </c>
      <c r="D113" t="str">
        <f t="shared" si="19"/>
        <v>00</v>
      </c>
      <c r="E113" t="str">
        <f t="shared" si="23"/>
        <v>041</v>
      </c>
      <c r="F113">
        <v>6</v>
      </c>
      <c r="G113" t="str">
        <f>"23"</f>
        <v>23</v>
      </c>
      <c r="H113" t="str">
        <f>"S"</f>
        <v>S</v>
      </c>
      <c r="I113" t="str">
        <f>"00"</f>
        <v>00</v>
      </c>
      <c r="J113" t="s">
        <v>89</v>
      </c>
      <c r="K113" s="1">
        <v>24508.880000000001</v>
      </c>
    </row>
    <row r="114" spans="1:11" x14ac:dyDescent="0.35">
      <c r="A114">
        <v>198</v>
      </c>
      <c r="B114" t="str">
        <f t="shared" si="21"/>
        <v>11</v>
      </c>
      <c r="C114">
        <v>6144</v>
      </c>
      <c r="D114" t="str">
        <f t="shared" si="19"/>
        <v>00</v>
      </c>
      <c r="E114" t="str">
        <f t="shared" si="23"/>
        <v>041</v>
      </c>
      <c r="F114">
        <v>6</v>
      </c>
      <c r="G114" t="str">
        <f>"25"</f>
        <v>25</v>
      </c>
      <c r="H114" t="str">
        <f>"S"</f>
        <v>S</v>
      </c>
      <c r="I114" t="str">
        <f>"41"</f>
        <v>41</v>
      </c>
      <c r="J114" t="s">
        <v>87</v>
      </c>
      <c r="K114">
        <v>0</v>
      </c>
    </row>
    <row r="115" spans="1:11" x14ac:dyDescent="0.35">
      <c r="A115">
        <v>198</v>
      </c>
      <c r="B115" t="str">
        <f t="shared" si="21"/>
        <v>11</v>
      </c>
      <c r="C115">
        <v>6144</v>
      </c>
      <c r="D115" t="str">
        <f t="shared" si="19"/>
        <v>00</v>
      </c>
      <c r="E115" t="str">
        <f t="shared" si="23"/>
        <v>041</v>
      </c>
      <c r="F115">
        <v>6</v>
      </c>
      <c r="G115" t="str">
        <f>"30"</f>
        <v>30</v>
      </c>
      <c r="H115" t="str">
        <f>"0"</f>
        <v>0</v>
      </c>
      <c r="I115" t="str">
        <f>"00"</f>
        <v>00</v>
      </c>
      <c r="J115" t="s">
        <v>87</v>
      </c>
      <c r="K115" s="1">
        <v>2716.19</v>
      </c>
    </row>
    <row r="116" spans="1:11" x14ac:dyDescent="0.35">
      <c r="A116">
        <v>198</v>
      </c>
      <c r="B116" t="str">
        <f t="shared" si="21"/>
        <v>11</v>
      </c>
      <c r="C116">
        <v>6144</v>
      </c>
      <c r="D116" t="str">
        <f t="shared" ref="D116:D147" si="24">"00"</f>
        <v>00</v>
      </c>
      <c r="E116" t="str">
        <f t="shared" si="23"/>
        <v>041</v>
      </c>
      <c r="F116">
        <v>6</v>
      </c>
      <c r="G116" t="str">
        <f>"91"</f>
        <v>91</v>
      </c>
      <c r="H116" t="str">
        <f>"0"</f>
        <v>0</v>
      </c>
      <c r="I116" t="str">
        <f>"CG"</f>
        <v>CG</v>
      </c>
      <c r="J116" t="s">
        <v>87</v>
      </c>
      <c r="K116">
        <v>0</v>
      </c>
    </row>
    <row r="117" spans="1:11" x14ac:dyDescent="0.35">
      <c r="A117">
        <v>198</v>
      </c>
      <c r="B117" t="str">
        <f t="shared" si="21"/>
        <v>11</v>
      </c>
      <c r="C117">
        <v>6144</v>
      </c>
      <c r="D117" t="str">
        <f t="shared" si="24"/>
        <v>00</v>
      </c>
      <c r="E117" t="str">
        <f t="shared" si="23"/>
        <v>041</v>
      </c>
      <c r="F117">
        <v>6</v>
      </c>
      <c r="G117" t="str">
        <f>"91"</f>
        <v>91</v>
      </c>
      <c r="H117" t="str">
        <f>"0"</f>
        <v>0</v>
      </c>
      <c r="I117" t="str">
        <f>"TR"</f>
        <v>TR</v>
      </c>
      <c r="J117" t="s">
        <v>87</v>
      </c>
      <c r="K117">
        <v>0</v>
      </c>
    </row>
    <row r="118" spans="1:11" x14ac:dyDescent="0.35">
      <c r="A118">
        <v>198</v>
      </c>
      <c r="B118" t="str">
        <f t="shared" si="21"/>
        <v>11</v>
      </c>
      <c r="C118">
        <v>6144</v>
      </c>
      <c r="D118" t="str">
        <f t="shared" si="24"/>
        <v>00</v>
      </c>
      <c r="E118" t="str">
        <f t="shared" si="23"/>
        <v>041</v>
      </c>
      <c r="F118">
        <v>6</v>
      </c>
      <c r="G118" t="str">
        <f>"99"</f>
        <v>99</v>
      </c>
      <c r="H118" t="str">
        <f>"0"</f>
        <v>0</v>
      </c>
      <c r="I118" t="str">
        <f>"00"</f>
        <v>00</v>
      </c>
      <c r="J118" t="s">
        <v>87</v>
      </c>
      <c r="K118">
        <v>0</v>
      </c>
    </row>
    <row r="119" spans="1:11" x14ac:dyDescent="0.35">
      <c r="A119">
        <v>198</v>
      </c>
      <c r="B119" t="str">
        <f t="shared" si="21"/>
        <v>11</v>
      </c>
      <c r="C119">
        <v>6144</v>
      </c>
      <c r="D119" t="str">
        <f t="shared" si="24"/>
        <v>00</v>
      </c>
      <c r="E119" t="str">
        <f t="shared" si="23"/>
        <v>041</v>
      </c>
      <c r="F119">
        <v>6</v>
      </c>
      <c r="G119" t="str">
        <f>"99"</f>
        <v>99</v>
      </c>
      <c r="H119" t="str">
        <f>"S"</f>
        <v>S</v>
      </c>
      <c r="I119" t="str">
        <f>"00"</f>
        <v>00</v>
      </c>
      <c r="J119" t="s">
        <v>87</v>
      </c>
      <c r="K119">
        <v>0</v>
      </c>
    </row>
    <row r="120" spans="1:11" x14ac:dyDescent="0.35">
      <c r="A120">
        <v>198</v>
      </c>
      <c r="B120" t="str">
        <f t="shared" si="21"/>
        <v>11</v>
      </c>
      <c r="C120">
        <v>6144</v>
      </c>
      <c r="D120" t="str">
        <f t="shared" si="24"/>
        <v>00</v>
      </c>
      <c r="E120" t="str">
        <f t="shared" ref="E120:E125" si="25">"042"</f>
        <v>042</v>
      </c>
      <c r="F120">
        <v>6</v>
      </c>
      <c r="G120" t="str">
        <f>"11"</f>
        <v>11</v>
      </c>
      <c r="H120" t="str">
        <f>"0"</f>
        <v>0</v>
      </c>
      <c r="I120" t="str">
        <f>"00"</f>
        <v>00</v>
      </c>
      <c r="J120" t="s">
        <v>87</v>
      </c>
      <c r="K120" s="1">
        <v>64860.72</v>
      </c>
    </row>
    <row r="121" spans="1:11" x14ac:dyDescent="0.35">
      <c r="A121">
        <v>198</v>
      </c>
      <c r="B121" t="str">
        <f t="shared" si="21"/>
        <v>11</v>
      </c>
      <c r="C121">
        <v>6144</v>
      </c>
      <c r="D121" t="str">
        <f t="shared" si="24"/>
        <v>00</v>
      </c>
      <c r="E121" t="str">
        <f t="shared" si="25"/>
        <v>042</v>
      </c>
      <c r="F121">
        <v>6</v>
      </c>
      <c r="G121" t="str">
        <f>"23"</f>
        <v>23</v>
      </c>
      <c r="H121" t="str">
        <f>"S"</f>
        <v>S</v>
      </c>
      <c r="I121" t="str">
        <f>"00"</f>
        <v>00</v>
      </c>
      <c r="J121" t="s">
        <v>89</v>
      </c>
      <c r="K121" s="1">
        <v>18997.830000000002</v>
      </c>
    </row>
    <row r="122" spans="1:11" x14ac:dyDescent="0.35">
      <c r="A122">
        <v>198</v>
      </c>
      <c r="B122" t="str">
        <f t="shared" si="21"/>
        <v>11</v>
      </c>
      <c r="C122">
        <v>6144</v>
      </c>
      <c r="D122" t="str">
        <f t="shared" si="24"/>
        <v>00</v>
      </c>
      <c r="E122" t="str">
        <f t="shared" si="25"/>
        <v>042</v>
      </c>
      <c r="F122">
        <v>6</v>
      </c>
      <c r="G122" t="str">
        <f>"25"</f>
        <v>25</v>
      </c>
      <c r="H122" t="str">
        <f>"S"</f>
        <v>S</v>
      </c>
      <c r="I122" t="str">
        <f>"41"</f>
        <v>41</v>
      </c>
      <c r="J122" t="s">
        <v>87</v>
      </c>
      <c r="K122">
        <v>0</v>
      </c>
    </row>
    <row r="123" spans="1:11" x14ac:dyDescent="0.35">
      <c r="A123">
        <v>198</v>
      </c>
      <c r="B123" t="str">
        <f t="shared" ref="B123:B154" si="26">"11"</f>
        <v>11</v>
      </c>
      <c r="C123">
        <v>6144</v>
      </c>
      <c r="D123" t="str">
        <f t="shared" si="24"/>
        <v>00</v>
      </c>
      <c r="E123" t="str">
        <f t="shared" si="25"/>
        <v>042</v>
      </c>
      <c r="F123">
        <v>6</v>
      </c>
      <c r="G123" t="str">
        <f>"28"</f>
        <v>28</v>
      </c>
      <c r="H123" t="str">
        <f>"0"</f>
        <v>0</v>
      </c>
      <c r="I123" t="str">
        <f t="shared" ref="I123:I131" si="27">"00"</f>
        <v>00</v>
      </c>
      <c r="J123" t="s">
        <v>87</v>
      </c>
      <c r="K123" s="1">
        <v>3731.55</v>
      </c>
    </row>
    <row r="124" spans="1:11" x14ac:dyDescent="0.35">
      <c r="A124">
        <v>198</v>
      </c>
      <c r="B124" t="str">
        <f t="shared" si="26"/>
        <v>11</v>
      </c>
      <c r="C124">
        <v>6144</v>
      </c>
      <c r="D124" t="str">
        <f t="shared" si="24"/>
        <v>00</v>
      </c>
      <c r="E124" t="str">
        <f t="shared" si="25"/>
        <v>042</v>
      </c>
      <c r="F124">
        <v>6</v>
      </c>
      <c r="G124" t="str">
        <f>"30"</f>
        <v>30</v>
      </c>
      <c r="H124" t="str">
        <f>"0"</f>
        <v>0</v>
      </c>
      <c r="I124" t="str">
        <f t="shared" si="27"/>
        <v>00</v>
      </c>
      <c r="J124" t="s">
        <v>87</v>
      </c>
      <c r="K124">
        <v>0</v>
      </c>
    </row>
    <row r="125" spans="1:11" x14ac:dyDescent="0.35">
      <c r="A125">
        <v>198</v>
      </c>
      <c r="B125" t="str">
        <f t="shared" si="26"/>
        <v>11</v>
      </c>
      <c r="C125">
        <v>6144</v>
      </c>
      <c r="D125" t="str">
        <f t="shared" si="24"/>
        <v>00</v>
      </c>
      <c r="E125" t="str">
        <f t="shared" si="25"/>
        <v>042</v>
      </c>
      <c r="F125">
        <v>6</v>
      </c>
      <c r="G125" t="str">
        <f>"99"</f>
        <v>99</v>
      </c>
      <c r="H125" t="str">
        <f>"0"</f>
        <v>0</v>
      </c>
      <c r="I125" t="str">
        <f t="shared" si="27"/>
        <v>00</v>
      </c>
      <c r="J125" t="s">
        <v>87</v>
      </c>
      <c r="K125">
        <v>0</v>
      </c>
    </row>
    <row r="126" spans="1:11" x14ac:dyDescent="0.35">
      <c r="A126">
        <v>198</v>
      </c>
      <c r="B126" t="str">
        <f t="shared" si="26"/>
        <v>11</v>
      </c>
      <c r="C126">
        <v>6144</v>
      </c>
      <c r="D126" t="str">
        <f t="shared" si="24"/>
        <v>00</v>
      </c>
      <c r="E126" t="str">
        <f>"101"</f>
        <v>101</v>
      </c>
      <c r="F126">
        <v>6</v>
      </c>
      <c r="G126" t="str">
        <f>"11"</f>
        <v>11</v>
      </c>
      <c r="H126" t="str">
        <f>"0"</f>
        <v>0</v>
      </c>
      <c r="I126" t="str">
        <f t="shared" si="27"/>
        <v>00</v>
      </c>
      <c r="J126" t="s">
        <v>87</v>
      </c>
      <c r="K126" s="1">
        <v>114413.46</v>
      </c>
    </row>
    <row r="127" spans="1:11" x14ac:dyDescent="0.35">
      <c r="A127">
        <v>198</v>
      </c>
      <c r="B127" t="str">
        <f t="shared" si="26"/>
        <v>11</v>
      </c>
      <c r="C127">
        <v>6144</v>
      </c>
      <c r="D127" t="str">
        <f t="shared" si="24"/>
        <v>00</v>
      </c>
      <c r="E127" t="str">
        <f>"101"</f>
        <v>101</v>
      </c>
      <c r="F127">
        <v>6</v>
      </c>
      <c r="G127" t="str">
        <f>"23"</f>
        <v>23</v>
      </c>
      <c r="H127" t="str">
        <f>"S"</f>
        <v>S</v>
      </c>
      <c r="I127" t="str">
        <f t="shared" si="27"/>
        <v>00</v>
      </c>
      <c r="J127" t="s">
        <v>89</v>
      </c>
      <c r="K127" s="1">
        <v>3216.95</v>
      </c>
    </row>
    <row r="128" spans="1:11" x14ac:dyDescent="0.35">
      <c r="A128">
        <v>198</v>
      </c>
      <c r="B128" t="str">
        <f t="shared" si="26"/>
        <v>11</v>
      </c>
      <c r="C128">
        <v>6144</v>
      </c>
      <c r="D128" t="str">
        <f t="shared" si="24"/>
        <v>00</v>
      </c>
      <c r="E128" t="str">
        <f>"101"</f>
        <v>101</v>
      </c>
      <c r="F128">
        <v>6</v>
      </c>
      <c r="G128" t="str">
        <f>"30"</f>
        <v>30</v>
      </c>
      <c r="H128" t="str">
        <f>"0"</f>
        <v>0</v>
      </c>
      <c r="I128" t="str">
        <f t="shared" si="27"/>
        <v>00</v>
      </c>
      <c r="J128" t="s">
        <v>87</v>
      </c>
      <c r="K128" s="1">
        <v>2319.64</v>
      </c>
    </row>
    <row r="129" spans="1:11" x14ac:dyDescent="0.35">
      <c r="A129">
        <v>198</v>
      </c>
      <c r="B129" t="str">
        <f t="shared" si="26"/>
        <v>11</v>
      </c>
      <c r="C129">
        <v>6144</v>
      </c>
      <c r="D129" t="str">
        <f t="shared" si="24"/>
        <v>00</v>
      </c>
      <c r="E129" t="str">
        <f>"101"</f>
        <v>101</v>
      </c>
      <c r="F129">
        <v>6</v>
      </c>
      <c r="G129" t="str">
        <f>"99"</f>
        <v>99</v>
      </c>
      <c r="H129" t="str">
        <f>"S"</f>
        <v>S</v>
      </c>
      <c r="I129" t="str">
        <f t="shared" si="27"/>
        <v>00</v>
      </c>
      <c r="J129" t="s">
        <v>87</v>
      </c>
      <c r="K129">
        <v>0</v>
      </c>
    </row>
    <row r="130" spans="1:11" x14ac:dyDescent="0.35">
      <c r="A130">
        <v>198</v>
      </c>
      <c r="B130" t="str">
        <f t="shared" si="26"/>
        <v>11</v>
      </c>
      <c r="C130">
        <v>6144</v>
      </c>
      <c r="D130" t="str">
        <f t="shared" si="24"/>
        <v>00</v>
      </c>
      <c r="E130" t="str">
        <f>"102"</f>
        <v>102</v>
      </c>
      <c r="F130">
        <v>6</v>
      </c>
      <c r="G130" t="str">
        <f>"11"</f>
        <v>11</v>
      </c>
      <c r="H130" t="str">
        <f>"0"</f>
        <v>0</v>
      </c>
      <c r="I130" t="str">
        <f t="shared" si="27"/>
        <v>00</v>
      </c>
      <c r="J130" t="s">
        <v>87</v>
      </c>
      <c r="K130" s="1">
        <v>109223.55</v>
      </c>
    </row>
    <row r="131" spans="1:11" x14ac:dyDescent="0.35">
      <c r="A131">
        <v>198</v>
      </c>
      <c r="B131" t="str">
        <f t="shared" si="26"/>
        <v>11</v>
      </c>
      <c r="C131">
        <v>6144</v>
      </c>
      <c r="D131" t="str">
        <f t="shared" si="24"/>
        <v>00</v>
      </c>
      <c r="E131" t="str">
        <f>"102"</f>
        <v>102</v>
      </c>
      <c r="F131">
        <v>6</v>
      </c>
      <c r="G131" t="str">
        <f>"23"</f>
        <v>23</v>
      </c>
      <c r="H131" t="str">
        <f>"S"</f>
        <v>S</v>
      </c>
      <c r="I131" t="str">
        <f t="shared" si="27"/>
        <v>00</v>
      </c>
      <c r="J131" t="s">
        <v>89</v>
      </c>
      <c r="K131" s="1">
        <v>21561.65</v>
      </c>
    </row>
    <row r="132" spans="1:11" x14ac:dyDescent="0.35">
      <c r="A132">
        <v>198</v>
      </c>
      <c r="B132" t="str">
        <f t="shared" si="26"/>
        <v>11</v>
      </c>
      <c r="C132">
        <v>6144</v>
      </c>
      <c r="D132" t="str">
        <f t="shared" si="24"/>
        <v>00</v>
      </c>
      <c r="E132" t="str">
        <f>"102"</f>
        <v>102</v>
      </c>
      <c r="F132">
        <v>6</v>
      </c>
      <c r="G132" t="str">
        <f>"25"</f>
        <v>25</v>
      </c>
      <c r="H132" t="str">
        <f>"S"</f>
        <v>S</v>
      </c>
      <c r="I132" t="str">
        <f>"41"</f>
        <v>41</v>
      </c>
      <c r="J132" t="s">
        <v>87</v>
      </c>
      <c r="K132">
        <v>0</v>
      </c>
    </row>
    <row r="133" spans="1:11" x14ac:dyDescent="0.35">
      <c r="A133">
        <v>198</v>
      </c>
      <c r="B133" t="str">
        <f t="shared" si="26"/>
        <v>11</v>
      </c>
      <c r="C133">
        <v>6144</v>
      </c>
      <c r="D133" t="str">
        <f t="shared" si="24"/>
        <v>00</v>
      </c>
      <c r="E133" t="str">
        <f>"102"</f>
        <v>102</v>
      </c>
      <c r="F133">
        <v>6</v>
      </c>
      <c r="G133" t="str">
        <f>"30"</f>
        <v>30</v>
      </c>
      <c r="H133" t="str">
        <f>"0"</f>
        <v>0</v>
      </c>
      <c r="I133" t="str">
        <f t="shared" ref="I133:I139" si="28">"00"</f>
        <v>00</v>
      </c>
      <c r="J133" t="s">
        <v>87</v>
      </c>
      <c r="K133" s="1">
        <v>1150.42</v>
      </c>
    </row>
    <row r="134" spans="1:11" x14ac:dyDescent="0.35">
      <c r="A134">
        <v>198</v>
      </c>
      <c r="B134" t="str">
        <f t="shared" si="26"/>
        <v>11</v>
      </c>
      <c r="C134">
        <v>6144</v>
      </c>
      <c r="D134" t="str">
        <f t="shared" si="24"/>
        <v>00</v>
      </c>
      <c r="E134" t="str">
        <f>"102"</f>
        <v>102</v>
      </c>
      <c r="F134">
        <v>6</v>
      </c>
      <c r="G134" t="str">
        <f>"99"</f>
        <v>99</v>
      </c>
      <c r="H134" t="str">
        <f>"S"</f>
        <v>S</v>
      </c>
      <c r="I134" t="str">
        <f t="shared" si="28"/>
        <v>00</v>
      </c>
      <c r="J134" t="s">
        <v>87</v>
      </c>
      <c r="K134">
        <v>0</v>
      </c>
    </row>
    <row r="135" spans="1:11" x14ac:dyDescent="0.35">
      <c r="A135">
        <v>198</v>
      </c>
      <c r="B135" t="str">
        <f t="shared" si="26"/>
        <v>11</v>
      </c>
      <c r="C135">
        <v>6144</v>
      </c>
      <c r="D135" t="str">
        <f t="shared" si="24"/>
        <v>00</v>
      </c>
      <c r="E135" t="str">
        <f>"103"</f>
        <v>103</v>
      </c>
      <c r="F135">
        <v>6</v>
      </c>
      <c r="G135" t="str">
        <f>"11"</f>
        <v>11</v>
      </c>
      <c r="H135" t="str">
        <f>"0"</f>
        <v>0</v>
      </c>
      <c r="I135" t="str">
        <f t="shared" si="28"/>
        <v>00</v>
      </c>
      <c r="J135" t="s">
        <v>87</v>
      </c>
      <c r="K135" s="1">
        <v>100053.15</v>
      </c>
    </row>
    <row r="136" spans="1:11" x14ac:dyDescent="0.35">
      <c r="A136">
        <v>198</v>
      </c>
      <c r="B136" t="str">
        <f t="shared" si="26"/>
        <v>11</v>
      </c>
      <c r="C136">
        <v>6144</v>
      </c>
      <c r="D136" t="str">
        <f t="shared" si="24"/>
        <v>00</v>
      </c>
      <c r="E136" t="str">
        <f>"103"</f>
        <v>103</v>
      </c>
      <c r="F136">
        <v>6</v>
      </c>
      <c r="G136" t="str">
        <f>"23"</f>
        <v>23</v>
      </c>
      <c r="H136" t="str">
        <f>"S"</f>
        <v>S</v>
      </c>
      <c r="I136" t="str">
        <f t="shared" si="28"/>
        <v>00</v>
      </c>
      <c r="J136" t="s">
        <v>89</v>
      </c>
      <c r="K136" s="1">
        <v>6902.22</v>
      </c>
    </row>
    <row r="137" spans="1:11" x14ac:dyDescent="0.35">
      <c r="A137">
        <v>198</v>
      </c>
      <c r="B137" t="str">
        <f t="shared" si="26"/>
        <v>11</v>
      </c>
      <c r="C137">
        <v>6144</v>
      </c>
      <c r="D137" t="str">
        <f t="shared" si="24"/>
        <v>00</v>
      </c>
      <c r="E137" t="str">
        <f>"103"</f>
        <v>103</v>
      </c>
      <c r="F137">
        <v>6</v>
      </c>
      <c r="G137" t="str">
        <f>"30"</f>
        <v>30</v>
      </c>
      <c r="H137" t="str">
        <f>"0"</f>
        <v>0</v>
      </c>
      <c r="I137" t="str">
        <f t="shared" si="28"/>
        <v>00</v>
      </c>
      <c r="J137" t="s">
        <v>87</v>
      </c>
      <c r="K137" s="1">
        <v>5150.5</v>
      </c>
    </row>
    <row r="138" spans="1:11" x14ac:dyDescent="0.35">
      <c r="A138">
        <v>198</v>
      </c>
      <c r="B138" t="str">
        <f t="shared" si="26"/>
        <v>11</v>
      </c>
      <c r="C138">
        <v>6144</v>
      </c>
      <c r="D138" t="str">
        <f t="shared" si="24"/>
        <v>00</v>
      </c>
      <c r="E138" t="str">
        <f>"103"</f>
        <v>103</v>
      </c>
      <c r="F138">
        <v>6</v>
      </c>
      <c r="G138" t="str">
        <f>"99"</f>
        <v>99</v>
      </c>
      <c r="H138" t="str">
        <f>"S"</f>
        <v>S</v>
      </c>
      <c r="I138" t="str">
        <f t="shared" si="28"/>
        <v>00</v>
      </c>
      <c r="J138" t="s">
        <v>87</v>
      </c>
      <c r="K138">
        <v>0</v>
      </c>
    </row>
    <row r="139" spans="1:11" x14ac:dyDescent="0.35">
      <c r="A139">
        <v>198</v>
      </c>
      <c r="B139" t="str">
        <f t="shared" si="26"/>
        <v>11</v>
      </c>
      <c r="C139">
        <v>6144</v>
      </c>
      <c r="D139" t="str">
        <f t="shared" si="24"/>
        <v>00</v>
      </c>
      <c r="E139" t="str">
        <f t="shared" ref="E139:E144" si="29">"105"</f>
        <v>105</v>
      </c>
      <c r="F139">
        <v>6</v>
      </c>
      <c r="G139" t="str">
        <f>"11"</f>
        <v>11</v>
      </c>
      <c r="H139" t="str">
        <f>"0"</f>
        <v>0</v>
      </c>
      <c r="I139" t="str">
        <f t="shared" si="28"/>
        <v>00</v>
      </c>
      <c r="J139" t="s">
        <v>87</v>
      </c>
      <c r="K139" s="1">
        <v>59653.760000000002</v>
      </c>
    </row>
    <row r="140" spans="1:11" x14ac:dyDescent="0.35">
      <c r="A140">
        <v>198</v>
      </c>
      <c r="B140" t="str">
        <f t="shared" si="26"/>
        <v>11</v>
      </c>
      <c r="C140">
        <v>6144</v>
      </c>
      <c r="D140" t="str">
        <f t="shared" si="24"/>
        <v>00</v>
      </c>
      <c r="E140" t="str">
        <f t="shared" si="29"/>
        <v>105</v>
      </c>
      <c r="F140">
        <v>6</v>
      </c>
      <c r="G140" t="str">
        <f>"25"</f>
        <v>25</v>
      </c>
      <c r="H140" t="str">
        <f>"S"</f>
        <v>S</v>
      </c>
      <c r="I140" t="str">
        <f>"41"</f>
        <v>41</v>
      </c>
      <c r="J140" t="s">
        <v>87</v>
      </c>
      <c r="K140" s="1">
        <v>2684.77</v>
      </c>
    </row>
    <row r="141" spans="1:11" x14ac:dyDescent="0.35">
      <c r="A141">
        <v>198</v>
      </c>
      <c r="B141" t="str">
        <f t="shared" si="26"/>
        <v>11</v>
      </c>
      <c r="C141">
        <v>6144</v>
      </c>
      <c r="D141" t="str">
        <f t="shared" si="24"/>
        <v>00</v>
      </c>
      <c r="E141" t="str">
        <f t="shared" si="29"/>
        <v>105</v>
      </c>
      <c r="F141">
        <v>6</v>
      </c>
      <c r="G141" t="str">
        <f>"30"</f>
        <v>30</v>
      </c>
      <c r="H141" t="str">
        <f>"0"</f>
        <v>0</v>
      </c>
      <c r="I141" t="str">
        <f t="shared" ref="I141:I146" si="30">"00"</f>
        <v>00</v>
      </c>
      <c r="J141" t="s">
        <v>87</v>
      </c>
      <c r="K141" s="1">
        <v>3463.36</v>
      </c>
    </row>
    <row r="142" spans="1:11" x14ac:dyDescent="0.35">
      <c r="A142">
        <v>198</v>
      </c>
      <c r="B142" t="str">
        <f t="shared" si="26"/>
        <v>11</v>
      </c>
      <c r="C142">
        <v>6144</v>
      </c>
      <c r="D142" t="str">
        <f t="shared" si="24"/>
        <v>00</v>
      </c>
      <c r="E142" t="str">
        <f t="shared" si="29"/>
        <v>105</v>
      </c>
      <c r="F142">
        <v>6</v>
      </c>
      <c r="G142" t="str">
        <f>"32"</f>
        <v>32</v>
      </c>
      <c r="H142" t="str">
        <f>"0"</f>
        <v>0</v>
      </c>
      <c r="I142" t="str">
        <f t="shared" si="30"/>
        <v>00</v>
      </c>
      <c r="J142" t="s">
        <v>87</v>
      </c>
      <c r="K142" s="1">
        <v>2558.41</v>
      </c>
    </row>
    <row r="143" spans="1:11" x14ac:dyDescent="0.35">
      <c r="A143">
        <v>198</v>
      </c>
      <c r="B143" t="str">
        <f t="shared" si="26"/>
        <v>11</v>
      </c>
      <c r="C143">
        <v>6144</v>
      </c>
      <c r="D143" t="str">
        <f t="shared" si="24"/>
        <v>00</v>
      </c>
      <c r="E143" t="str">
        <f t="shared" si="29"/>
        <v>105</v>
      </c>
      <c r="F143">
        <v>6</v>
      </c>
      <c r="G143" t="str">
        <f>"99"</f>
        <v>99</v>
      </c>
      <c r="H143" t="str">
        <f>"0"</f>
        <v>0</v>
      </c>
      <c r="I143" t="str">
        <f t="shared" si="30"/>
        <v>00</v>
      </c>
      <c r="J143" t="s">
        <v>87</v>
      </c>
      <c r="K143">
        <v>0</v>
      </c>
    </row>
    <row r="144" spans="1:11" x14ac:dyDescent="0.35">
      <c r="A144">
        <v>198</v>
      </c>
      <c r="B144" t="str">
        <f t="shared" si="26"/>
        <v>11</v>
      </c>
      <c r="C144">
        <v>6144</v>
      </c>
      <c r="D144" t="str">
        <f t="shared" si="24"/>
        <v>00</v>
      </c>
      <c r="E144" t="str">
        <f t="shared" si="29"/>
        <v>105</v>
      </c>
      <c r="F144">
        <v>6</v>
      </c>
      <c r="G144" t="str">
        <f>"99"</f>
        <v>99</v>
      </c>
      <c r="H144" t="str">
        <f>"S"</f>
        <v>S</v>
      </c>
      <c r="I144" t="str">
        <f t="shared" si="30"/>
        <v>00</v>
      </c>
      <c r="J144" t="s">
        <v>87</v>
      </c>
      <c r="K144">
        <v>0</v>
      </c>
    </row>
    <row r="145" spans="1:11" x14ac:dyDescent="0.35">
      <c r="A145">
        <v>198</v>
      </c>
      <c r="B145" t="str">
        <f t="shared" si="26"/>
        <v>11</v>
      </c>
      <c r="C145">
        <v>6144</v>
      </c>
      <c r="D145" t="str">
        <f t="shared" si="24"/>
        <v>00</v>
      </c>
      <c r="E145" t="str">
        <f t="shared" ref="E145:E151" si="31">"107"</f>
        <v>107</v>
      </c>
      <c r="F145">
        <v>6</v>
      </c>
      <c r="G145" t="str">
        <f>"11"</f>
        <v>11</v>
      </c>
      <c r="H145" t="str">
        <f>"0"</f>
        <v>0</v>
      </c>
      <c r="I145" t="str">
        <f t="shared" si="30"/>
        <v>00</v>
      </c>
      <c r="J145" t="s">
        <v>87</v>
      </c>
      <c r="K145" s="1">
        <v>104352.74</v>
      </c>
    </row>
    <row r="146" spans="1:11" x14ac:dyDescent="0.35">
      <c r="A146">
        <v>198</v>
      </c>
      <c r="B146" t="str">
        <f t="shared" si="26"/>
        <v>11</v>
      </c>
      <c r="C146">
        <v>6144</v>
      </c>
      <c r="D146" t="str">
        <f t="shared" si="24"/>
        <v>00</v>
      </c>
      <c r="E146" t="str">
        <f t="shared" si="31"/>
        <v>107</v>
      </c>
      <c r="F146">
        <v>6</v>
      </c>
      <c r="G146" t="str">
        <f>"23"</f>
        <v>23</v>
      </c>
      <c r="H146" t="str">
        <f>"S"</f>
        <v>S</v>
      </c>
      <c r="I146" t="str">
        <f t="shared" si="30"/>
        <v>00</v>
      </c>
      <c r="J146" t="s">
        <v>89</v>
      </c>
      <c r="K146" s="1">
        <v>19097.150000000001</v>
      </c>
    </row>
    <row r="147" spans="1:11" x14ac:dyDescent="0.35">
      <c r="A147">
        <v>198</v>
      </c>
      <c r="B147" t="str">
        <f t="shared" si="26"/>
        <v>11</v>
      </c>
      <c r="C147">
        <v>6144</v>
      </c>
      <c r="D147" t="str">
        <f t="shared" si="24"/>
        <v>00</v>
      </c>
      <c r="E147" t="str">
        <f t="shared" si="31"/>
        <v>107</v>
      </c>
      <c r="F147">
        <v>6</v>
      </c>
      <c r="G147" t="str">
        <f>"25"</f>
        <v>25</v>
      </c>
      <c r="H147" t="str">
        <f>"S"</f>
        <v>S</v>
      </c>
      <c r="I147" t="str">
        <f>"41"</f>
        <v>41</v>
      </c>
      <c r="J147" t="s">
        <v>87</v>
      </c>
      <c r="K147">
        <v>918.77</v>
      </c>
    </row>
    <row r="148" spans="1:11" x14ac:dyDescent="0.35">
      <c r="A148">
        <v>198</v>
      </c>
      <c r="B148" t="str">
        <f t="shared" si="26"/>
        <v>11</v>
      </c>
      <c r="C148">
        <v>6144</v>
      </c>
      <c r="D148" t="str">
        <f t="shared" ref="D148:D172" si="32">"00"</f>
        <v>00</v>
      </c>
      <c r="E148" t="str">
        <f t="shared" si="31"/>
        <v>107</v>
      </c>
      <c r="F148">
        <v>6</v>
      </c>
      <c r="G148" t="str">
        <f>"30"</f>
        <v>30</v>
      </c>
      <c r="H148" t="str">
        <f>"0"</f>
        <v>0</v>
      </c>
      <c r="I148" t="str">
        <f t="shared" ref="I148:I157" si="33">"00"</f>
        <v>00</v>
      </c>
      <c r="J148" t="s">
        <v>87</v>
      </c>
      <c r="K148">
        <v>0</v>
      </c>
    </row>
    <row r="149" spans="1:11" x14ac:dyDescent="0.35">
      <c r="A149">
        <v>198</v>
      </c>
      <c r="B149" t="str">
        <f t="shared" si="26"/>
        <v>11</v>
      </c>
      <c r="C149">
        <v>6144</v>
      </c>
      <c r="D149" t="str">
        <f t="shared" si="32"/>
        <v>00</v>
      </c>
      <c r="E149" t="str">
        <f t="shared" si="31"/>
        <v>107</v>
      </c>
      <c r="F149">
        <v>6</v>
      </c>
      <c r="G149" t="str">
        <f>"32"</f>
        <v>32</v>
      </c>
      <c r="H149" t="str">
        <f>"0"</f>
        <v>0</v>
      </c>
      <c r="I149" t="str">
        <f t="shared" si="33"/>
        <v>00</v>
      </c>
      <c r="J149" t="s">
        <v>87</v>
      </c>
      <c r="K149" s="1">
        <v>13946.41</v>
      </c>
    </row>
    <row r="150" spans="1:11" x14ac:dyDescent="0.35">
      <c r="A150">
        <v>198</v>
      </c>
      <c r="B150" t="str">
        <f t="shared" si="26"/>
        <v>11</v>
      </c>
      <c r="C150">
        <v>6144</v>
      </c>
      <c r="D150" t="str">
        <f t="shared" si="32"/>
        <v>00</v>
      </c>
      <c r="E150" t="str">
        <f t="shared" si="31"/>
        <v>107</v>
      </c>
      <c r="F150">
        <v>6</v>
      </c>
      <c r="G150" t="str">
        <f>"99"</f>
        <v>99</v>
      </c>
      <c r="H150" t="str">
        <f>"0"</f>
        <v>0</v>
      </c>
      <c r="I150" t="str">
        <f t="shared" si="33"/>
        <v>00</v>
      </c>
      <c r="J150" t="s">
        <v>87</v>
      </c>
      <c r="K150">
        <v>0</v>
      </c>
    </row>
    <row r="151" spans="1:11" x14ac:dyDescent="0.35">
      <c r="A151">
        <v>198</v>
      </c>
      <c r="B151" t="str">
        <f t="shared" si="26"/>
        <v>11</v>
      </c>
      <c r="C151">
        <v>6144</v>
      </c>
      <c r="D151" t="str">
        <f t="shared" si="32"/>
        <v>00</v>
      </c>
      <c r="E151" t="str">
        <f t="shared" si="31"/>
        <v>107</v>
      </c>
      <c r="F151">
        <v>6</v>
      </c>
      <c r="G151" t="str">
        <f>"99"</f>
        <v>99</v>
      </c>
      <c r="H151" t="str">
        <f>"S"</f>
        <v>S</v>
      </c>
      <c r="I151" t="str">
        <f t="shared" si="33"/>
        <v>00</v>
      </c>
      <c r="J151" t="s">
        <v>87</v>
      </c>
      <c r="K151">
        <v>0</v>
      </c>
    </row>
    <row r="152" spans="1:11" x14ac:dyDescent="0.35">
      <c r="A152">
        <v>198</v>
      </c>
      <c r="B152" t="str">
        <f t="shared" si="26"/>
        <v>11</v>
      </c>
      <c r="C152">
        <v>6144</v>
      </c>
      <c r="D152" t="str">
        <f t="shared" si="32"/>
        <v>00</v>
      </c>
      <c r="E152" t="str">
        <f>"701"</f>
        <v>701</v>
      </c>
      <c r="F152">
        <v>6</v>
      </c>
      <c r="G152" t="str">
        <f>"99"</f>
        <v>99</v>
      </c>
      <c r="H152" t="str">
        <f t="shared" ref="H152:H157" si="34">"0"</f>
        <v>0</v>
      </c>
      <c r="I152" t="str">
        <f t="shared" si="33"/>
        <v>00</v>
      </c>
      <c r="J152" t="s">
        <v>87</v>
      </c>
      <c r="K152">
        <v>0</v>
      </c>
    </row>
    <row r="153" spans="1:11" x14ac:dyDescent="0.35">
      <c r="A153">
        <v>198</v>
      </c>
      <c r="B153" t="str">
        <f t="shared" si="26"/>
        <v>11</v>
      </c>
      <c r="C153">
        <v>6144</v>
      </c>
      <c r="D153" t="str">
        <f t="shared" si="32"/>
        <v>00</v>
      </c>
      <c r="E153" t="str">
        <f>"728"</f>
        <v>728</v>
      </c>
      <c r="F153">
        <v>6</v>
      </c>
      <c r="G153" t="str">
        <f>"11"</f>
        <v>11</v>
      </c>
      <c r="H153" t="str">
        <f t="shared" si="34"/>
        <v>0</v>
      </c>
      <c r="I153" t="str">
        <f t="shared" si="33"/>
        <v>00</v>
      </c>
      <c r="J153" t="s">
        <v>87</v>
      </c>
      <c r="K153" s="1">
        <v>6728.32</v>
      </c>
    </row>
    <row r="154" spans="1:11" x14ac:dyDescent="0.35">
      <c r="A154">
        <v>198</v>
      </c>
      <c r="B154" t="str">
        <f t="shared" si="26"/>
        <v>11</v>
      </c>
      <c r="C154">
        <v>6144</v>
      </c>
      <c r="D154" t="str">
        <f t="shared" si="32"/>
        <v>00</v>
      </c>
      <c r="E154" t="str">
        <f>"728"</f>
        <v>728</v>
      </c>
      <c r="F154">
        <v>6</v>
      </c>
      <c r="G154" t="str">
        <f>"99"</f>
        <v>99</v>
      </c>
      <c r="H154" t="str">
        <f t="shared" si="34"/>
        <v>0</v>
      </c>
      <c r="I154" t="str">
        <f t="shared" si="33"/>
        <v>00</v>
      </c>
      <c r="J154" t="s">
        <v>87</v>
      </c>
      <c r="K154">
        <v>0</v>
      </c>
    </row>
    <row r="155" spans="1:11" x14ac:dyDescent="0.35">
      <c r="A155">
        <v>198</v>
      </c>
      <c r="B155" t="str">
        <f t="shared" ref="B155:B186" si="35">"11"</f>
        <v>11</v>
      </c>
      <c r="C155">
        <v>6144</v>
      </c>
      <c r="D155" t="str">
        <f t="shared" si="32"/>
        <v>00</v>
      </c>
      <c r="E155" t="str">
        <f>"750"</f>
        <v>750</v>
      </c>
      <c r="F155">
        <v>6</v>
      </c>
      <c r="G155" t="str">
        <f>"99"</f>
        <v>99</v>
      </c>
      <c r="H155" t="str">
        <f t="shared" si="34"/>
        <v>0</v>
      </c>
      <c r="I155" t="str">
        <f t="shared" si="33"/>
        <v>00</v>
      </c>
      <c r="J155" t="s">
        <v>87</v>
      </c>
      <c r="K155">
        <v>0</v>
      </c>
    </row>
    <row r="156" spans="1:11" x14ac:dyDescent="0.35">
      <c r="A156">
        <v>198</v>
      </c>
      <c r="B156" t="str">
        <f t="shared" si="35"/>
        <v>11</v>
      </c>
      <c r="C156">
        <v>6144</v>
      </c>
      <c r="D156" t="str">
        <f t="shared" si="32"/>
        <v>00</v>
      </c>
      <c r="E156" t="str">
        <f>"998"</f>
        <v>998</v>
      </c>
      <c r="F156">
        <v>6</v>
      </c>
      <c r="G156" t="str">
        <f>"91"</f>
        <v>91</v>
      </c>
      <c r="H156" t="str">
        <f t="shared" si="34"/>
        <v>0</v>
      </c>
      <c r="I156" t="str">
        <f t="shared" si="33"/>
        <v>00</v>
      </c>
      <c r="J156" t="s">
        <v>87</v>
      </c>
      <c r="K156">
        <v>0</v>
      </c>
    </row>
    <row r="157" spans="1:11" x14ac:dyDescent="0.35">
      <c r="A157">
        <v>198</v>
      </c>
      <c r="B157" t="str">
        <f t="shared" si="35"/>
        <v>11</v>
      </c>
      <c r="C157">
        <v>6144</v>
      </c>
      <c r="D157" t="str">
        <f t="shared" si="32"/>
        <v>00</v>
      </c>
      <c r="E157" t="str">
        <f t="shared" ref="E157:E174" si="36">"999"</f>
        <v>999</v>
      </c>
      <c r="F157">
        <v>6</v>
      </c>
      <c r="G157" t="str">
        <f>"11"</f>
        <v>11</v>
      </c>
      <c r="H157" t="str">
        <f t="shared" si="34"/>
        <v>0</v>
      </c>
      <c r="I157" t="str">
        <f t="shared" si="33"/>
        <v>00</v>
      </c>
      <c r="J157" t="s">
        <v>87</v>
      </c>
      <c r="K157">
        <v>407.08</v>
      </c>
    </row>
    <row r="158" spans="1:11" x14ac:dyDescent="0.35">
      <c r="A158">
        <v>198</v>
      </c>
      <c r="B158" t="str">
        <f t="shared" si="35"/>
        <v>11</v>
      </c>
      <c r="C158">
        <v>6144</v>
      </c>
      <c r="D158" t="str">
        <f t="shared" si="32"/>
        <v>00</v>
      </c>
      <c r="E158" t="str">
        <f t="shared" si="36"/>
        <v>999</v>
      </c>
      <c r="F158">
        <v>6</v>
      </c>
      <c r="G158" t="str">
        <f>"21"</f>
        <v>21</v>
      </c>
      <c r="H158" t="str">
        <f t="shared" ref="H158:H166" si="37">"S"</f>
        <v>S</v>
      </c>
      <c r="I158" t="str">
        <f>"GT"</f>
        <v>GT</v>
      </c>
      <c r="J158" t="s">
        <v>87</v>
      </c>
      <c r="K158" s="1">
        <v>6655.95</v>
      </c>
    </row>
    <row r="159" spans="1:11" x14ac:dyDescent="0.35">
      <c r="A159">
        <v>198</v>
      </c>
      <c r="B159" t="str">
        <f t="shared" si="35"/>
        <v>11</v>
      </c>
      <c r="C159">
        <v>6144</v>
      </c>
      <c r="D159" t="str">
        <f t="shared" si="32"/>
        <v>00</v>
      </c>
      <c r="E159" t="str">
        <f t="shared" si="36"/>
        <v>999</v>
      </c>
      <c r="F159">
        <v>6</v>
      </c>
      <c r="G159" t="str">
        <f t="shared" ref="G159:G166" si="38">"23"</f>
        <v>23</v>
      </c>
      <c r="H159" t="str">
        <f t="shared" si="37"/>
        <v>S</v>
      </c>
      <c r="I159" t="str">
        <f>"00"</f>
        <v>00</v>
      </c>
      <c r="J159" t="s">
        <v>89</v>
      </c>
      <c r="K159" s="1">
        <v>21148.66</v>
      </c>
    </row>
    <row r="160" spans="1:11" x14ac:dyDescent="0.35">
      <c r="A160">
        <v>198</v>
      </c>
      <c r="B160" t="str">
        <f t="shared" si="35"/>
        <v>11</v>
      </c>
      <c r="C160">
        <v>6144</v>
      </c>
      <c r="D160" t="str">
        <f t="shared" si="32"/>
        <v>00</v>
      </c>
      <c r="E160" t="str">
        <f t="shared" si="36"/>
        <v>999</v>
      </c>
      <c r="F160">
        <v>6</v>
      </c>
      <c r="G160" t="str">
        <f t="shared" si="38"/>
        <v>23</v>
      </c>
      <c r="H160" t="str">
        <f t="shared" si="37"/>
        <v>S</v>
      </c>
      <c r="I160" t="str">
        <f>"AF"</f>
        <v>AF</v>
      </c>
      <c r="J160" t="s">
        <v>87</v>
      </c>
      <c r="K160">
        <v>0</v>
      </c>
    </row>
    <row r="161" spans="1:11" x14ac:dyDescent="0.35">
      <c r="A161">
        <v>198</v>
      </c>
      <c r="B161" t="str">
        <f t="shared" si="35"/>
        <v>11</v>
      </c>
      <c r="C161">
        <v>6144</v>
      </c>
      <c r="D161" t="str">
        <f t="shared" si="32"/>
        <v>00</v>
      </c>
      <c r="E161" t="str">
        <f t="shared" si="36"/>
        <v>999</v>
      </c>
      <c r="F161">
        <v>6</v>
      </c>
      <c r="G161" t="str">
        <f t="shared" si="38"/>
        <v>23</v>
      </c>
      <c r="H161" t="str">
        <f t="shared" si="37"/>
        <v>S</v>
      </c>
      <c r="I161" t="str">
        <f>"DE"</f>
        <v>DE</v>
      </c>
      <c r="J161" t="s">
        <v>87</v>
      </c>
      <c r="K161">
        <v>354.59</v>
      </c>
    </row>
    <row r="162" spans="1:11" x14ac:dyDescent="0.35">
      <c r="A162">
        <v>198</v>
      </c>
      <c r="B162" t="str">
        <f t="shared" si="35"/>
        <v>11</v>
      </c>
      <c r="C162">
        <v>6144</v>
      </c>
      <c r="D162" t="str">
        <f t="shared" si="32"/>
        <v>00</v>
      </c>
      <c r="E162" t="str">
        <f t="shared" si="36"/>
        <v>999</v>
      </c>
      <c r="F162">
        <v>6</v>
      </c>
      <c r="G162" t="str">
        <f t="shared" si="38"/>
        <v>23</v>
      </c>
      <c r="H162" t="str">
        <f t="shared" si="37"/>
        <v>S</v>
      </c>
      <c r="I162" t="str">
        <f>"DG"</f>
        <v>DG</v>
      </c>
      <c r="J162" t="s">
        <v>87</v>
      </c>
      <c r="K162">
        <v>0</v>
      </c>
    </row>
    <row r="163" spans="1:11" x14ac:dyDescent="0.35">
      <c r="A163">
        <v>198</v>
      </c>
      <c r="B163" t="str">
        <f t="shared" si="35"/>
        <v>11</v>
      </c>
      <c r="C163">
        <v>6144</v>
      </c>
      <c r="D163" t="str">
        <f t="shared" si="32"/>
        <v>00</v>
      </c>
      <c r="E163" t="str">
        <f t="shared" si="36"/>
        <v>999</v>
      </c>
      <c r="F163">
        <v>6</v>
      </c>
      <c r="G163" t="str">
        <f t="shared" si="38"/>
        <v>23</v>
      </c>
      <c r="H163" t="str">
        <f t="shared" si="37"/>
        <v>S</v>
      </c>
      <c r="I163" t="str">
        <f>"HB"</f>
        <v>HB</v>
      </c>
      <c r="J163" t="s">
        <v>87</v>
      </c>
      <c r="K163" s="1">
        <v>3112.1</v>
      </c>
    </row>
    <row r="164" spans="1:11" x14ac:dyDescent="0.35">
      <c r="A164">
        <v>198</v>
      </c>
      <c r="B164" t="str">
        <f t="shared" si="35"/>
        <v>11</v>
      </c>
      <c r="C164">
        <v>6144</v>
      </c>
      <c r="D164" t="str">
        <f t="shared" si="32"/>
        <v>00</v>
      </c>
      <c r="E164" t="str">
        <f t="shared" si="36"/>
        <v>999</v>
      </c>
      <c r="F164">
        <v>6</v>
      </c>
      <c r="G164" t="str">
        <f t="shared" si="38"/>
        <v>23</v>
      </c>
      <c r="H164" t="str">
        <f t="shared" si="37"/>
        <v>S</v>
      </c>
      <c r="I164" t="str">
        <f>"LP"</f>
        <v>LP</v>
      </c>
      <c r="J164" t="s">
        <v>87</v>
      </c>
      <c r="K164">
        <v>0</v>
      </c>
    </row>
    <row r="165" spans="1:11" x14ac:dyDescent="0.35">
      <c r="A165">
        <v>198</v>
      </c>
      <c r="B165" t="str">
        <f t="shared" si="35"/>
        <v>11</v>
      </c>
      <c r="C165">
        <v>6144</v>
      </c>
      <c r="D165" t="str">
        <f t="shared" si="32"/>
        <v>00</v>
      </c>
      <c r="E165" t="str">
        <f t="shared" si="36"/>
        <v>999</v>
      </c>
      <c r="F165">
        <v>6</v>
      </c>
      <c r="G165" t="str">
        <f t="shared" si="38"/>
        <v>23</v>
      </c>
      <c r="H165" t="str">
        <f t="shared" si="37"/>
        <v>S</v>
      </c>
      <c r="I165" t="str">
        <f>"SA"</f>
        <v>SA</v>
      </c>
      <c r="J165" t="s">
        <v>87</v>
      </c>
      <c r="K165" s="1">
        <v>12791.39</v>
      </c>
    </row>
    <row r="166" spans="1:11" x14ac:dyDescent="0.35">
      <c r="A166">
        <v>198</v>
      </c>
      <c r="B166" t="str">
        <f t="shared" si="35"/>
        <v>11</v>
      </c>
      <c r="C166">
        <v>6144</v>
      </c>
      <c r="D166" t="str">
        <f t="shared" si="32"/>
        <v>00</v>
      </c>
      <c r="E166" t="str">
        <f t="shared" si="36"/>
        <v>999</v>
      </c>
      <c r="F166">
        <v>6</v>
      </c>
      <c r="G166" t="str">
        <f t="shared" si="38"/>
        <v>23</v>
      </c>
      <c r="H166" t="str">
        <f t="shared" si="37"/>
        <v>S</v>
      </c>
      <c r="I166" t="str">
        <f>"ST"</f>
        <v>ST</v>
      </c>
      <c r="J166" t="s">
        <v>87</v>
      </c>
      <c r="K166" s="1">
        <v>10864.61</v>
      </c>
    </row>
    <row r="167" spans="1:11" x14ac:dyDescent="0.35">
      <c r="A167">
        <v>198</v>
      </c>
      <c r="B167" t="str">
        <f t="shared" si="35"/>
        <v>11</v>
      </c>
      <c r="C167">
        <v>6144</v>
      </c>
      <c r="D167" t="str">
        <f t="shared" si="32"/>
        <v>00</v>
      </c>
      <c r="E167" t="str">
        <f t="shared" si="36"/>
        <v>999</v>
      </c>
      <c r="F167">
        <v>6</v>
      </c>
      <c r="G167" t="str">
        <f>"24"</f>
        <v>24</v>
      </c>
      <c r="H167" t="str">
        <f>"0"</f>
        <v>0</v>
      </c>
      <c r="I167" t="str">
        <f>"00"</f>
        <v>00</v>
      </c>
      <c r="J167" t="s">
        <v>87</v>
      </c>
      <c r="K167">
        <v>0</v>
      </c>
    </row>
    <row r="168" spans="1:11" x14ac:dyDescent="0.35">
      <c r="A168">
        <v>198</v>
      </c>
      <c r="B168" t="str">
        <f t="shared" si="35"/>
        <v>11</v>
      </c>
      <c r="C168">
        <v>6144</v>
      </c>
      <c r="D168" t="str">
        <f t="shared" si="32"/>
        <v>00</v>
      </c>
      <c r="E168" t="str">
        <f t="shared" si="36"/>
        <v>999</v>
      </c>
      <c r="F168">
        <v>6</v>
      </c>
      <c r="G168" t="str">
        <f>"24"</f>
        <v>24</v>
      </c>
      <c r="H168" t="str">
        <f>"S"</f>
        <v>S</v>
      </c>
      <c r="I168" t="str">
        <f>"53"</f>
        <v>53</v>
      </c>
      <c r="J168" t="s">
        <v>90</v>
      </c>
      <c r="K168" s="1">
        <v>15020.81</v>
      </c>
    </row>
    <row r="169" spans="1:11" x14ac:dyDescent="0.35">
      <c r="A169">
        <v>198</v>
      </c>
      <c r="B169" t="str">
        <f t="shared" si="35"/>
        <v>11</v>
      </c>
      <c r="C169">
        <v>6144</v>
      </c>
      <c r="D169" t="str">
        <f t="shared" si="32"/>
        <v>00</v>
      </c>
      <c r="E169" t="str">
        <f t="shared" si="36"/>
        <v>999</v>
      </c>
      <c r="F169">
        <v>6</v>
      </c>
      <c r="G169" t="str">
        <f>"26"</f>
        <v>26</v>
      </c>
      <c r="H169" t="str">
        <f>"0"</f>
        <v>0</v>
      </c>
      <c r="I169" t="str">
        <f>"00"</f>
        <v>00</v>
      </c>
      <c r="J169" t="s">
        <v>87</v>
      </c>
      <c r="K169">
        <v>0</v>
      </c>
    </row>
    <row r="170" spans="1:11" x14ac:dyDescent="0.35">
      <c r="A170">
        <v>198</v>
      </c>
      <c r="B170" t="str">
        <f t="shared" si="35"/>
        <v>11</v>
      </c>
      <c r="C170">
        <v>6144</v>
      </c>
      <c r="D170" t="str">
        <f t="shared" si="32"/>
        <v>00</v>
      </c>
      <c r="E170" t="str">
        <f t="shared" si="36"/>
        <v>999</v>
      </c>
      <c r="F170">
        <v>6</v>
      </c>
      <c r="G170" t="str">
        <f>"31"</f>
        <v>31</v>
      </c>
      <c r="H170" t="str">
        <f>"0"</f>
        <v>0</v>
      </c>
      <c r="I170" t="str">
        <f>"00"</f>
        <v>00</v>
      </c>
      <c r="J170" t="s">
        <v>87</v>
      </c>
      <c r="K170">
        <v>0</v>
      </c>
    </row>
    <row r="171" spans="1:11" x14ac:dyDescent="0.35">
      <c r="A171">
        <v>198</v>
      </c>
      <c r="B171" t="str">
        <f t="shared" si="35"/>
        <v>11</v>
      </c>
      <c r="C171">
        <v>6144</v>
      </c>
      <c r="D171" t="str">
        <f t="shared" si="32"/>
        <v>00</v>
      </c>
      <c r="E171" t="str">
        <f t="shared" si="36"/>
        <v>999</v>
      </c>
      <c r="F171">
        <v>6</v>
      </c>
      <c r="G171" t="str">
        <f>"99"</f>
        <v>99</v>
      </c>
      <c r="H171" t="str">
        <f>"0"</f>
        <v>0</v>
      </c>
      <c r="I171" t="str">
        <f>"08"</f>
        <v>08</v>
      </c>
      <c r="J171" t="s">
        <v>87</v>
      </c>
      <c r="K171">
        <v>0</v>
      </c>
    </row>
    <row r="172" spans="1:11" x14ac:dyDescent="0.35">
      <c r="A172">
        <v>198</v>
      </c>
      <c r="B172" t="str">
        <f t="shared" si="35"/>
        <v>11</v>
      </c>
      <c r="C172">
        <v>6144</v>
      </c>
      <c r="D172" t="str">
        <f t="shared" si="32"/>
        <v>00</v>
      </c>
      <c r="E172" t="str">
        <f t="shared" si="36"/>
        <v>999</v>
      </c>
      <c r="F172">
        <v>6</v>
      </c>
      <c r="G172" t="str">
        <f>"99"</f>
        <v>99</v>
      </c>
      <c r="H172" t="str">
        <f>"0"</f>
        <v>0</v>
      </c>
      <c r="I172" t="str">
        <f>"MB"</f>
        <v>MB</v>
      </c>
      <c r="J172" t="s">
        <v>91</v>
      </c>
      <c r="K172" s="1">
        <v>66940</v>
      </c>
    </row>
    <row r="173" spans="1:11" x14ac:dyDescent="0.35">
      <c r="A173">
        <v>198</v>
      </c>
      <c r="B173" t="str">
        <f t="shared" si="35"/>
        <v>11</v>
      </c>
      <c r="C173">
        <v>6144</v>
      </c>
      <c r="D173" t="str">
        <f>"01"</f>
        <v>01</v>
      </c>
      <c r="E173" t="str">
        <f t="shared" si="36"/>
        <v>999</v>
      </c>
      <c r="F173">
        <v>6</v>
      </c>
      <c r="G173" t="str">
        <f>"23"</f>
        <v>23</v>
      </c>
      <c r="H173" t="str">
        <f>"S"</f>
        <v>S</v>
      </c>
      <c r="I173" t="str">
        <f>"LD"</f>
        <v>LD</v>
      </c>
      <c r="J173" t="s">
        <v>87</v>
      </c>
      <c r="K173">
        <v>248.22</v>
      </c>
    </row>
    <row r="174" spans="1:11" x14ac:dyDescent="0.35">
      <c r="A174">
        <v>198</v>
      </c>
      <c r="B174" t="str">
        <f t="shared" si="35"/>
        <v>11</v>
      </c>
      <c r="C174">
        <v>6144</v>
      </c>
      <c r="D174" t="str">
        <f>"01"</f>
        <v>01</v>
      </c>
      <c r="E174" t="str">
        <f t="shared" si="36"/>
        <v>999</v>
      </c>
      <c r="F174">
        <v>6</v>
      </c>
      <c r="G174" t="str">
        <f>"99"</f>
        <v>99</v>
      </c>
      <c r="H174" t="str">
        <f t="shared" ref="H174:H184" si="39">"0"</f>
        <v>0</v>
      </c>
      <c r="I174" t="str">
        <f>"00"</f>
        <v>00</v>
      </c>
      <c r="J174" t="s">
        <v>87</v>
      </c>
      <c r="K174">
        <v>0</v>
      </c>
    </row>
    <row r="175" spans="1:11" x14ac:dyDescent="0.35">
      <c r="A175">
        <v>198</v>
      </c>
      <c r="B175" t="str">
        <f t="shared" si="35"/>
        <v>11</v>
      </c>
      <c r="C175">
        <v>6144</v>
      </c>
      <c r="D175" t="str">
        <f>"10"</f>
        <v>10</v>
      </c>
      <c r="E175" t="str">
        <f>"998"</f>
        <v>998</v>
      </c>
      <c r="F175">
        <v>6</v>
      </c>
      <c r="G175" t="str">
        <f>"91"</f>
        <v>91</v>
      </c>
      <c r="H175" t="str">
        <f t="shared" si="39"/>
        <v>0</v>
      </c>
      <c r="I175" t="str">
        <f>"00"</f>
        <v>00</v>
      </c>
      <c r="J175" t="s">
        <v>87</v>
      </c>
      <c r="K175">
        <v>0</v>
      </c>
    </row>
    <row r="176" spans="1:11" x14ac:dyDescent="0.35">
      <c r="A176">
        <v>198</v>
      </c>
      <c r="B176" t="str">
        <f t="shared" si="35"/>
        <v>11</v>
      </c>
      <c r="C176">
        <v>6144</v>
      </c>
      <c r="D176" t="str">
        <f>"13"</f>
        <v>13</v>
      </c>
      <c r="E176" t="str">
        <f>"042"</f>
        <v>042</v>
      </c>
      <c r="F176">
        <v>6</v>
      </c>
      <c r="G176" t="str">
        <f>"11"</f>
        <v>11</v>
      </c>
      <c r="H176" t="str">
        <f t="shared" si="39"/>
        <v>0</v>
      </c>
      <c r="I176" t="str">
        <f>"00"</f>
        <v>00</v>
      </c>
      <c r="J176" t="s">
        <v>87</v>
      </c>
      <c r="K176">
        <v>0</v>
      </c>
    </row>
    <row r="177" spans="1:11" x14ac:dyDescent="0.35">
      <c r="A177">
        <v>198</v>
      </c>
      <c r="B177" t="str">
        <f t="shared" si="35"/>
        <v>11</v>
      </c>
      <c r="C177">
        <v>6144</v>
      </c>
      <c r="D177" t="str">
        <f>"13"</f>
        <v>13</v>
      </c>
      <c r="E177" t="str">
        <f>"102"</f>
        <v>102</v>
      </c>
      <c r="F177">
        <v>6</v>
      </c>
      <c r="G177" t="str">
        <f>"11"</f>
        <v>11</v>
      </c>
      <c r="H177" t="str">
        <f t="shared" si="39"/>
        <v>0</v>
      </c>
      <c r="I177" t="str">
        <f>"00"</f>
        <v>00</v>
      </c>
      <c r="J177" t="s">
        <v>87</v>
      </c>
      <c r="K177">
        <v>0</v>
      </c>
    </row>
    <row r="178" spans="1:11" x14ac:dyDescent="0.35">
      <c r="A178">
        <v>198</v>
      </c>
      <c r="B178" t="str">
        <f t="shared" si="35"/>
        <v>11</v>
      </c>
      <c r="C178">
        <v>6144</v>
      </c>
      <c r="D178" t="str">
        <f>"13"</f>
        <v>13</v>
      </c>
      <c r="E178" t="str">
        <f>"107"</f>
        <v>107</v>
      </c>
      <c r="F178">
        <v>6</v>
      </c>
      <c r="G178" t="str">
        <f>"11"</f>
        <v>11</v>
      </c>
      <c r="H178" t="str">
        <f t="shared" si="39"/>
        <v>0</v>
      </c>
      <c r="I178" t="str">
        <f>"00"</f>
        <v>00</v>
      </c>
      <c r="J178" t="s">
        <v>87</v>
      </c>
      <c r="K178">
        <v>0</v>
      </c>
    </row>
    <row r="179" spans="1:11" x14ac:dyDescent="0.35">
      <c r="A179">
        <v>198</v>
      </c>
      <c r="B179" t="str">
        <f t="shared" si="35"/>
        <v>11</v>
      </c>
      <c r="C179">
        <v>6144</v>
      </c>
      <c r="D179" t="str">
        <f>"14"</f>
        <v>14</v>
      </c>
      <c r="E179" t="str">
        <f>"001"</f>
        <v>001</v>
      </c>
      <c r="F179">
        <v>6</v>
      </c>
      <c r="G179" t="str">
        <f>"11"</f>
        <v>11</v>
      </c>
      <c r="H179" t="str">
        <f t="shared" si="39"/>
        <v>0</v>
      </c>
      <c r="I179" t="str">
        <f>"DC"</f>
        <v>DC</v>
      </c>
      <c r="J179" t="s">
        <v>87</v>
      </c>
      <c r="K179">
        <v>56.53</v>
      </c>
    </row>
    <row r="180" spans="1:11" x14ac:dyDescent="0.35">
      <c r="A180">
        <v>198</v>
      </c>
      <c r="B180" t="str">
        <f t="shared" si="35"/>
        <v>11</v>
      </c>
      <c r="C180">
        <v>6144</v>
      </c>
      <c r="D180" t="str">
        <f>"15"</f>
        <v>15</v>
      </c>
      <c r="E180" t="str">
        <f>"001"</f>
        <v>001</v>
      </c>
      <c r="F180">
        <v>6</v>
      </c>
      <c r="G180" t="str">
        <f>"99"</f>
        <v>99</v>
      </c>
      <c r="H180" t="str">
        <f t="shared" si="39"/>
        <v>0</v>
      </c>
      <c r="I180" t="str">
        <f t="shared" ref="I180:I185" si="40">"00"</f>
        <v>00</v>
      </c>
      <c r="J180" t="s">
        <v>87</v>
      </c>
      <c r="K180">
        <v>0</v>
      </c>
    </row>
    <row r="181" spans="1:11" x14ac:dyDescent="0.35">
      <c r="A181">
        <v>198</v>
      </c>
      <c r="B181" t="str">
        <f t="shared" si="35"/>
        <v>11</v>
      </c>
      <c r="C181">
        <v>6144</v>
      </c>
      <c r="D181" t="str">
        <f>"15"</f>
        <v>15</v>
      </c>
      <c r="E181" t="str">
        <f>"041"</f>
        <v>041</v>
      </c>
      <c r="F181">
        <v>6</v>
      </c>
      <c r="G181" t="str">
        <f>"99"</f>
        <v>99</v>
      </c>
      <c r="H181" t="str">
        <f t="shared" si="39"/>
        <v>0</v>
      </c>
      <c r="I181" t="str">
        <f t="shared" si="40"/>
        <v>00</v>
      </c>
      <c r="J181" t="s">
        <v>87</v>
      </c>
      <c r="K181">
        <v>0</v>
      </c>
    </row>
    <row r="182" spans="1:11" x14ac:dyDescent="0.35">
      <c r="A182">
        <v>198</v>
      </c>
      <c r="B182" t="str">
        <f t="shared" si="35"/>
        <v>11</v>
      </c>
      <c r="C182">
        <v>6144</v>
      </c>
      <c r="D182" t="str">
        <f>"16"</f>
        <v>16</v>
      </c>
      <c r="E182" t="str">
        <f>"001"</f>
        <v>001</v>
      </c>
      <c r="F182">
        <v>6</v>
      </c>
      <c r="G182" t="str">
        <f>"91"</f>
        <v>91</v>
      </c>
      <c r="H182" t="str">
        <f t="shared" si="39"/>
        <v>0</v>
      </c>
      <c r="I182" t="str">
        <f t="shared" si="40"/>
        <v>00</v>
      </c>
      <c r="J182" t="s">
        <v>87</v>
      </c>
      <c r="K182">
        <v>0</v>
      </c>
    </row>
    <row r="183" spans="1:11" x14ac:dyDescent="0.35">
      <c r="A183">
        <v>198</v>
      </c>
      <c r="B183" t="str">
        <f t="shared" si="35"/>
        <v>11</v>
      </c>
      <c r="C183">
        <v>6144</v>
      </c>
      <c r="D183" t="str">
        <f>"18"</f>
        <v>18</v>
      </c>
      <c r="E183" t="str">
        <f>"001"</f>
        <v>001</v>
      </c>
      <c r="F183">
        <v>6</v>
      </c>
      <c r="G183" t="str">
        <f>"91"</f>
        <v>91</v>
      </c>
      <c r="H183" t="str">
        <f t="shared" si="39"/>
        <v>0</v>
      </c>
      <c r="I183" t="str">
        <f t="shared" si="40"/>
        <v>00</v>
      </c>
      <c r="J183" t="s">
        <v>87</v>
      </c>
      <c r="K183">
        <v>0</v>
      </c>
    </row>
    <row r="184" spans="1:11" x14ac:dyDescent="0.35">
      <c r="A184">
        <v>198</v>
      </c>
      <c r="B184" t="str">
        <f t="shared" si="35"/>
        <v>11</v>
      </c>
      <c r="C184">
        <v>6144</v>
      </c>
      <c r="D184" t="str">
        <f>"18"</f>
        <v>18</v>
      </c>
      <c r="E184" t="str">
        <f>"041"</f>
        <v>041</v>
      </c>
      <c r="F184">
        <v>6</v>
      </c>
      <c r="G184" t="str">
        <f>"91"</f>
        <v>91</v>
      </c>
      <c r="H184" t="str">
        <f t="shared" si="39"/>
        <v>0</v>
      </c>
      <c r="I184" t="str">
        <f t="shared" si="40"/>
        <v>00</v>
      </c>
      <c r="J184" t="s">
        <v>87</v>
      </c>
      <c r="K184">
        <v>0</v>
      </c>
    </row>
    <row r="185" spans="1:11" x14ac:dyDescent="0.35">
      <c r="A185">
        <v>198</v>
      </c>
      <c r="B185" t="str">
        <f t="shared" si="35"/>
        <v>11</v>
      </c>
      <c r="C185">
        <v>6144</v>
      </c>
      <c r="D185" t="str">
        <f>"22"</f>
        <v>22</v>
      </c>
      <c r="E185" t="str">
        <f>"999"</f>
        <v>999</v>
      </c>
      <c r="F185">
        <v>6</v>
      </c>
      <c r="G185" t="str">
        <f>"23"</f>
        <v>23</v>
      </c>
      <c r="H185" t="str">
        <f>"S"</f>
        <v>S</v>
      </c>
      <c r="I185" t="str">
        <f t="shared" si="40"/>
        <v>00</v>
      </c>
      <c r="J185" t="s">
        <v>87</v>
      </c>
      <c r="K185" s="1">
        <v>3001.08</v>
      </c>
    </row>
    <row r="186" spans="1:11" x14ac:dyDescent="0.35">
      <c r="A186">
        <v>198</v>
      </c>
      <c r="B186" t="str">
        <f t="shared" si="35"/>
        <v>11</v>
      </c>
      <c r="C186">
        <v>6144</v>
      </c>
      <c r="D186" t="str">
        <f>"22"</f>
        <v>22</v>
      </c>
      <c r="E186" t="str">
        <f>"999"</f>
        <v>999</v>
      </c>
      <c r="F186">
        <v>6</v>
      </c>
      <c r="G186" t="str">
        <f>"23"</f>
        <v>23</v>
      </c>
      <c r="H186" t="str">
        <f>"S"</f>
        <v>S</v>
      </c>
      <c r="I186" t="str">
        <f>"DE"</f>
        <v>DE</v>
      </c>
      <c r="J186" t="s">
        <v>87</v>
      </c>
      <c r="K186">
        <v>435.59</v>
      </c>
    </row>
    <row r="187" spans="1:11" x14ac:dyDescent="0.35">
      <c r="A187">
        <v>198</v>
      </c>
      <c r="B187" t="str">
        <f t="shared" ref="B187:B218" si="41">"11"</f>
        <v>11</v>
      </c>
      <c r="C187">
        <v>6144</v>
      </c>
      <c r="D187" t="str">
        <f>"24"</f>
        <v>24</v>
      </c>
      <c r="E187" t="str">
        <f>"001"</f>
        <v>001</v>
      </c>
      <c r="F187">
        <v>6</v>
      </c>
      <c r="G187" t="str">
        <f>"99"</f>
        <v>99</v>
      </c>
      <c r="H187" t="str">
        <f t="shared" ref="H187:H198" si="42">"0"</f>
        <v>0</v>
      </c>
      <c r="I187" t="str">
        <f>"00"</f>
        <v>00</v>
      </c>
      <c r="J187" t="s">
        <v>87</v>
      </c>
      <c r="K187">
        <v>0</v>
      </c>
    </row>
    <row r="188" spans="1:11" x14ac:dyDescent="0.35">
      <c r="A188">
        <v>198</v>
      </c>
      <c r="B188" t="str">
        <f t="shared" si="41"/>
        <v>11</v>
      </c>
      <c r="C188">
        <v>6144</v>
      </c>
      <c r="D188" t="str">
        <f>"26"</f>
        <v>26</v>
      </c>
      <c r="E188" t="str">
        <f>"001"</f>
        <v>001</v>
      </c>
      <c r="F188">
        <v>6</v>
      </c>
      <c r="G188" t="str">
        <f>"11"</f>
        <v>11</v>
      </c>
      <c r="H188" t="str">
        <f t="shared" si="42"/>
        <v>0</v>
      </c>
      <c r="I188" t="str">
        <f>"DC"</f>
        <v>DC</v>
      </c>
      <c r="J188" t="s">
        <v>87</v>
      </c>
      <c r="K188">
        <v>68.86</v>
      </c>
    </row>
    <row r="189" spans="1:11" x14ac:dyDescent="0.35">
      <c r="A189">
        <v>198</v>
      </c>
      <c r="B189" t="str">
        <f t="shared" si="41"/>
        <v>11</v>
      </c>
      <c r="C189">
        <v>6144</v>
      </c>
      <c r="D189" t="str">
        <f>"27"</f>
        <v>27</v>
      </c>
      <c r="E189" t="str">
        <f>"001"</f>
        <v>001</v>
      </c>
      <c r="F189">
        <v>6</v>
      </c>
      <c r="G189" t="str">
        <f>"11"</f>
        <v>11</v>
      </c>
      <c r="H189" t="str">
        <f t="shared" si="42"/>
        <v>0</v>
      </c>
      <c r="I189" t="str">
        <f>"00"</f>
        <v>00</v>
      </c>
      <c r="J189" t="s">
        <v>87</v>
      </c>
      <c r="K189" s="1">
        <v>1729.23</v>
      </c>
    </row>
    <row r="190" spans="1:11" x14ac:dyDescent="0.35">
      <c r="A190">
        <v>198</v>
      </c>
      <c r="B190" t="str">
        <f t="shared" si="41"/>
        <v>11</v>
      </c>
      <c r="C190">
        <v>6144</v>
      </c>
      <c r="D190" t="str">
        <f>"27"</f>
        <v>27</v>
      </c>
      <c r="E190" t="str">
        <f>"001"</f>
        <v>001</v>
      </c>
      <c r="F190">
        <v>6</v>
      </c>
      <c r="G190" t="str">
        <f>"11"</f>
        <v>11</v>
      </c>
      <c r="H190" t="str">
        <f t="shared" si="42"/>
        <v>0</v>
      </c>
      <c r="I190" t="str">
        <f>"DC"</f>
        <v>DC</v>
      </c>
      <c r="J190" t="s">
        <v>87</v>
      </c>
      <c r="K190">
        <v>62.27</v>
      </c>
    </row>
    <row r="191" spans="1:11" x14ac:dyDescent="0.35">
      <c r="A191">
        <v>198</v>
      </c>
      <c r="B191" t="str">
        <f t="shared" si="41"/>
        <v>11</v>
      </c>
      <c r="C191">
        <v>6144</v>
      </c>
      <c r="D191" t="str">
        <f>"27"</f>
        <v>27</v>
      </c>
      <c r="E191" t="str">
        <f>"041"</f>
        <v>041</v>
      </c>
      <c r="F191">
        <v>6</v>
      </c>
      <c r="G191" t="str">
        <f>"11"</f>
        <v>11</v>
      </c>
      <c r="H191" t="str">
        <f t="shared" si="42"/>
        <v>0</v>
      </c>
      <c r="I191" t="str">
        <f>"00"</f>
        <v>00</v>
      </c>
      <c r="J191" t="s">
        <v>87</v>
      </c>
      <c r="K191" s="1">
        <v>1558.47</v>
      </c>
    </row>
    <row r="192" spans="1:11" x14ac:dyDescent="0.35">
      <c r="A192">
        <v>198</v>
      </c>
      <c r="B192" t="str">
        <f t="shared" si="41"/>
        <v>11</v>
      </c>
      <c r="C192">
        <v>6144</v>
      </c>
      <c r="D192" t="str">
        <f>"27"</f>
        <v>27</v>
      </c>
      <c r="E192" t="str">
        <f>"042"</f>
        <v>042</v>
      </c>
      <c r="F192">
        <v>6</v>
      </c>
      <c r="G192" t="str">
        <f>"11"</f>
        <v>11</v>
      </c>
      <c r="H192" t="str">
        <f t="shared" si="42"/>
        <v>0</v>
      </c>
      <c r="I192" t="str">
        <f>"00"</f>
        <v>00</v>
      </c>
      <c r="J192" t="s">
        <v>87</v>
      </c>
      <c r="K192">
        <v>384.37</v>
      </c>
    </row>
    <row r="193" spans="1:11" x14ac:dyDescent="0.35">
      <c r="A193">
        <v>198</v>
      </c>
      <c r="B193" t="str">
        <f t="shared" si="41"/>
        <v>11</v>
      </c>
      <c r="C193">
        <v>6144</v>
      </c>
      <c r="D193" t="str">
        <f>"27"</f>
        <v>27</v>
      </c>
      <c r="E193" t="str">
        <f>"042"</f>
        <v>042</v>
      </c>
      <c r="F193">
        <v>6</v>
      </c>
      <c r="G193" t="str">
        <f>"23"</f>
        <v>23</v>
      </c>
      <c r="H193" t="str">
        <f t="shared" si="42"/>
        <v>0</v>
      </c>
      <c r="I193" t="str">
        <f>"00"</f>
        <v>00</v>
      </c>
      <c r="J193" t="s">
        <v>87</v>
      </c>
      <c r="K193">
        <v>99.79</v>
      </c>
    </row>
    <row r="194" spans="1:11" x14ac:dyDescent="0.35">
      <c r="A194">
        <v>198</v>
      </c>
      <c r="B194" t="str">
        <f t="shared" si="41"/>
        <v>11</v>
      </c>
      <c r="C194">
        <v>6144</v>
      </c>
      <c r="D194" t="str">
        <f>"28"</f>
        <v>28</v>
      </c>
      <c r="E194" t="str">
        <f t="shared" ref="E194:E203" si="43">"001"</f>
        <v>001</v>
      </c>
      <c r="F194">
        <v>6</v>
      </c>
      <c r="G194" t="str">
        <f>"11"</f>
        <v>11</v>
      </c>
      <c r="H194" t="str">
        <f t="shared" si="42"/>
        <v>0</v>
      </c>
      <c r="I194" t="str">
        <f>"DC"</f>
        <v>DC</v>
      </c>
      <c r="J194" t="s">
        <v>87</v>
      </c>
      <c r="K194">
        <v>58.28</v>
      </c>
    </row>
    <row r="195" spans="1:11" x14ac:dyDescent="0.35">
      <c r="A195">
        <v>198</v>
      </c>
      <c r="B195" t="str">
        <f t="shared" si="41"/>
        <v>11</v>
      </c>
      <c r="C195">
        <v>6144</v>
      </c>
      <c r="D195" t="str">
        <f>"29"</f>
        <v>29</v>
      </c>
      <c r="E195" t="str">
        <f t="shared" si="43"/>
        <v>001</v>
      </c>
      <c r="F195">
        <v>6</v>
      </c>
      <c r="G195" t="str">
        <f>"11"</f>
        <v>11</v>
      </c>
      <c r="H195" t="str">
        <f t="shared" si="42"/>
        <v>0</v>
      </c>
      <c r="I195" t="str">
        <f>"DC"</f>
        <v>DC</v>
      </c>
      <c r="J195" t="s">
        <v>87</v>
      </c>
      <c r="K195">
        <v>61.72</v>
      </c>
    </row>
    <row r="196" spans="1:11" x14ac:dyDescent="0.35">
      <c r="A196">
        <v>198</v>
      </c>
      <c r="B196" t="str">
        <f t="shared" si="41"/>
        <v>11</v>
      </c>
      <c r="C196">
        <v>6144</v>
      </c>
      <c r="D196" t="str">
        <f>"35"</f>
        <v>35</v>
      </c>
      <c r="E196" t="str">
        <f t="shared" si="43"/>
        <v>001</v>
      </c>
      <c r="F196">
        <v>6</v>
      </c>
      <c r="G196" t="str">
        <f>"99"</f>
        <v>99</v>
      </c>
      <c r="H196" t="str">
        <f t="shared" si="42"/>
        <v>0</v>
      </c>
      <c r="I196" t="str">
        <f>"00"</f>
        <v>00</v>
      </c>
      <c r="J196" t="s">
        <v>87</v>
      </c>
      <c r="K196">
        <v>0</v>
      </c>
    </row>
    <row r="197" spans="1:11" x14ac:dyDescent="0.35">
      <c r="A197">
        <v>198</v>
      </c>
      <c r="B197" t="str">
        <f t="shared" si="41"/>
        <v>11</v>
      </c>
      <c r="C197">
        <v>6144</v>
      </c>
      <c r="D197" t="str">
        <f>"39"</f>
        <v>39</v>
      </c>
      <c r="E197" t="str">
        <f t="shared" si="43"/>
        <v>001</v>
      </c>
      <c r="F197">
        <v>6</v>
      </c>
      <c r="G197" t="str">
        <f>"99"</f>
        <v>99</v>
      </c>
      <c r="H197" t="str">
        <f t="shared" si="42"/>
        <v>0</v>
      </c>
      <c r="I197" t="str">
        <f>"00"</f>
        <v>00</v>
      </c>
      <c r="J197" t="s">
        <v>87</v>
      </c>
      <c r="K197">
        <v>0</v>
      </c>
    </row>
    <row r="198" spans="1:11" x14ac:dyDescent="0.35">
      <c r="A198">
        <v>198</v>
      </c>
      <c r="B198" t="str">
        <f t="shared" si="41"/>
        <v>11</v>
      </c>
      <c r="C198">
        <v>6144</v>
      </c>
      <c r="D198" t="str">
        <f>"40"</f>
        <v>40</v>
      </c>
      <c r="E198" t="str">
        <f t="shared" si="43"/>
        <v>001</v>
      </c>
      <c r="F198">
        <v>6</v>
      </c>
      <c r="G198" t="str">
        <f t="shared" ref="G198:G223" si="44">"91"</f>
        <v>91</v>
      </c>
      <c r="H198" t="str">
        <f t="shared" si="42"/>
        <v>0</v>
      </c>
      <c r="I198" t="str">
        <f>"00"</f>
        <v>00</v>
      </c>
      <c r="J198" t="s">
        <v>87</v>
      </c>
      <c r="K198">
        <v>0</v>
      </c>
    </row>
    <row r="199" spans="1:11" x14ac:dyDescent="0.35">
      <c r="A199">
        <v>198</v>
      </c>
      <c r="B199" t="str">
        <f t="shared" si="41"/>
        <v>11</v>
      </c>
      <c r="C199">
        <v>6144</v>
      </c>
      <c r="D199" t="str">
        <f>"40"</f>
        <v>40</v>
      </c>
      <c r="E199" t="str">
        <f t="shared" si="43"/>
        <v>001</v>
      </c>
      <c r="F199">
        <v>6</v>
      </c>
      <c r="G199" t="str">
        <f t="shared" si="44"/>
        <v>91</v>
      </c>
      <c r="H199" t="str">
        <f>"H"</f>
        <v>H</v>
      </c>
      <c r="I199" t="str">
        <f>"00"</f>
        <v>00</v>
      </c>
      <c r="J199" t="s">
        <v>87</v>
      </c>
      <c r="K199">
        <v>0</v>
      </c>
    </row>
    <row r="200" spans="1:11" x14ac:dyDescent="0.35">
      <c r="A200">
        <v>198</v>
      </c>
      <c r="B200" t="str">
        <f t="shared" si="41"/>
        <v>11</v>
      </c>
      <c r="C200">
        <v>6144</v>
      </c>
      <c r="D200" t="str">
        <f t="shared" ref="D200:D205" si="45">"41"</f>
        <v>41</v>
      </c>
      <c r="E200" t="str">
        <f t="shared" si="43"/>
        <v>001</v>
      </c>
      <c r="F200">
        <v>6</v>
      </c>
      <c r="G200" t="str">
        <f t="shared" si="44"/>
        <v>91</v>
      </c>
      <c r="H200" t="str">
        <f>"0"</f>
        <v>0</v>
      </c>
      <c r="I200" t="str">
        <f>"BS"</f>
        <v>BS</v>
      </c>
      <c r="J200" t="s">
        <v>87</v>
      </c>
      <c r="K200">
        <v>0</v>
      </c>
    </row>
    <row r="201" spans="1:11" x14ac:dyDescent="0.35">
      <c r="A201">
        <v>198</v>
      </c>
      <c r="B201" t="str">
        <f t="shared" si="41"/>
        <v>11</v>
      </c>
      <c r="C201">
        <v>6144</v>
      </c>
      <c r="D201" t="str">
        <f t="shared" si="45"/>
        <v>41</v>
      </c>
      <c r="E201" t="str">
        <f t="shared" si="43"/>
        <v>001</v>
      </c>
      <c r="F201">
        <v>6</v>
      </c>
      <c r="G201" t="str">
        <f t="shared" si="44"/>
        <v>91</v>
      </c>
      <c r="H201" t="str">
        <f>"0"</f>
        <v>0</v>
      </c>
      <c r="I201" t="str">
        <f>"GS"</f>
        <v>GS</v>
      </c>
      <c r="J201" t="s">
        <v>87</v>
      </c>
      <c r="K201">
        <v>0</v>
      </c>
    </row>
    <row r="202" spans="1:11" x14ac:dyDescent="0.35">
      <c r="A202">
        <v>198</v>
      </c>
      <c r="B202" t="str">
        <f t="shared" si="41"/>
        <v>11</v>
      </c>
      <c r="C202">
        <v>6144</v>
      </c>
      <c r="D202" t="str">
        <f t="shared" si="45"/>
        <v>41</v>
      </c>
      <c r="E202" t="str">
        <f t="shared" si="43"/>
        <v>001</v>
      </c>
      <c r="F202">
        <v>6</v>
      </c>
      <c r="G202" t="str">
        <f t="shared" si="44"/>
        <v>91</v>
      </c>
      <c r="H202" t="str">
        <f>"H"</f>
        <v>H</v>
      </c>
      <c r="I202" t="str">
        <f>"BS"</f>
        <v>BS</v>
      </c>
      <c r="J202" t="s">
        <v>87</v>
      </c>
      <c r="K202">
        <v>0</v>
      </c>
    </row>
    <row r="203" spans="1:11" x14ac:dyDescent="0.35">
      <c r="A203">
        <v>198</v>
      </c>
      <c r="B203" t="str">
        <f t="shared" si="41"/>
        <v>11</v>
      </c>
      <c r="C203">
        <v>6144</v>
      </c>
      <c r="D203" t="str">
        <f t="shared" si="45"/>
        <v>41</v>
      </c>
      <c r="E203" t="str">
        <f t="shared" si="43"/>
        <v>001</v>
      </c>
      <c r="F203">
        <v>6</v>
      </c>
      <c r="G203" t="str">
        <f t="shared" si="44"/>
        <v>91</v>
      </c>
      <c r="H203" t="str">
        <f>"H"</f>
        <v>H</v>
      </c>
      <c r="I203" t="str">
        <f>"GS"</f>
        <v>GS</v>
      </c>
      <c r="J203" t="s">
        <v>87</v>
      </c>
      <c r="K203">
        <v>0</v>
      </c>
    </row>
    <row r="204" spans="1:11" x14ac:dyDescent="0.35">
      <c r="A204">
        <v>198</v>
      </c>
      <c r="B204" t="str">
        <f t="shared" si="41"/>
        <v>11</v>
      </c>
      <c r="C204">
        <v>6144</v>
      </c>
      <c r="D204" t="str">
        <f t="shared" si="45"/>
        <v>41</v>
      </c>
      <c r="E204" t="str">
        <f>"041"</f>
        <v>041</v>
      </c>
      <c r="F204">
        <v>6</v>
      </c>
      <c r="G204" t="str">
        <f t="shared" si="44"/>
        <v>91</v>
      </c>
      <c r="H204" t="str">
        <f>"0"</f>
        <v>0</v>
      </c>
      <c r="I204" t="str">
        <f>"BS"</f>
        <v>BS</v>
      </c>
      <c r="J204" t="s">
        <v>87</v>
      </c>
      <c r="K204">
        <v>0</v>
      </c>
    </row>
    <row r="205" spans="1:11" x14ac:dyDescent="0.35">
      <c r="A205">
        <v>198</v>
      </c>
      <c r="B205" t="str">
        <f t="shared" si="41"/>
        <v>11</v>
      </c>
      <c r="C205">
        <v>6144</v>
      </c>
      <c r="D205" t="str">
        <f t="shared" si="45"/>
        <v>41</v>
      </c>
      <c r="E205" t="str">
        <f>"041"</f>
        <v>041</v>
      </c>
      <c r="F205">
        <v>6</v>
      </c>
      <c r="G205" t="str">
        <f t="shared" si="44"/>
        <v>91</v>
      </c>
      <c r="H205" t="str">
        <f>"0"</f>
        <v>0</v>
      </c>
      <c r="I205" t="str">
        <f>"GS"</f>
        <v>GS</v>
      </c>
      <c r="J205" t="s">
        <v>87</v>
      </c>
      <c r="K205">
        <v>0</v>
      </c>
    </row>
    <row r="206" spans="1:11" x14ac:dyDescent="0.35">
      <c r="A206">
        <v>198</v>
      </c>
      <c r="B206" t="str">
        <f t="shared" si="41"/>
        <v>11</v>
      </c>
      <c r="C206">
        <v>6144</v>
      </c>
      <c r="D206" t="str">
        <f>"42"</f>
        <v>42</v>
      </c>
      <c r="E206" t="str">
        <f>"001"</f>
        <v>001</v>
      </c>
      <c r="F206">
        <v>6</v>
      </c>
      <c r="G206" t="str">
        <f t="shared" si="44"/>
        <v>91</v>
      </c>
      <c r="H206" t="str">
        <f>"0"</f>
        <v>0</v>
      </c>
      <c r="I206" t="str">
        <f>"00"</f>
        <v>00</v>
      </c>
      <c r="J206" t="s">
        <v>87</v>
      </c>
      <c r="K206">
        <v>0</v>
      </c>
    </row>
    <row r="207" spans="1:11" x14ac:dyDescent="0.35">
      <c r="A207">
        <v>198</v>
      </c>
      <c r="B207" t="str">
        <f t="shared" si="41"/>
        <v>11</v>
      </c>
      <c r="C207">
        <v>6144</v>
      </c>
      <c r="D207" t="str">
        <f>"42"</f>
        <v>42</v>
      </c>
      <c r="E207" t="str">
        <f>"001"</f>
        <v>001</v>
      </c>
      <c r="F207">
        <v>6</v>
      </c>
      <c r="G207" t="str">
        <f t="shared" si="44"/>
        <v>91</v>
      </c>
      <c r="H207" t="str">
        <f>"H"</f>
        <v>H</v>
      </c>
      <c r="I207" t="str">
        <f>"00"</f>
        <v>00</v>
      </c>
      <c r="J207" t="s">
        <v>87</v>
      </c>
      <c r="K207">
        <v>0</v>
      </c>
    </row>
    <row r="208" spans="1:11" x14ac:dyDescent="0.35">
      <c r="A208">
        <v>198</v>
      </c>
      <c r="B208" t="str">
        <f t="shared" si="41"/>
        <v>11</v>
      </c>
      <c r="C208">
        <v>6144</v>
      </c>
      <c r="D208" t="str">
        <f>"43"</f>
        <v>43</v>
      </c>
      <c r="E208" t="str">
        <f>"001"</f>
        <v>001</v>
      </c>
      <c r="F208">
        <v>6</v>
      </c>
      <c r="G208" t="str">
        <f t="shared" si="44"/>
        <v>91</v>
      </c>
      <c r="H208" t="str">
        <f>"0"</f>
        <v>0</v>
      </c>
      <c r="I208" t="str">
        <f>"00"</f>
        <v>00</v>
      </c>
      <c r="J208" t="s">
        <v>87</v>
      </c>
      <c r="K208">
        <v>0</v>
      </c>
    </row>
    <row r="209" spans="1:11" x14ac:dyDescent="0.35">
      <c r="A209">
        <v>198</v>
      </c>
      <c r="B209" t="str">
        <f t="shared" si="41"/>
        <v>11</v>
      </c>
      <c r="C209">
        <v>6144</v>
      </c>
      <c r="D209" t="str">
        <f>"43"</f>
        <v>43</v>
      </c>
      <c r="E209" t="str">
        <f>"001"</f>
        <v>001</v>
      </c>
      <c r="F209">
        <v>6</v>
      </c>
      <c r="G209" t="str">
        <f t="shared" si="44"/>
        <v>91</v>
      </c>
      <c r="H209" t="str">
        <f>"0"</f>
        <v>0</v>
      </c>
      <c r="I209" t="str">
        <f>"CD"</f>
        <v>CD</v>
      </c>
      <c r="J209" t="s">
        <v>87</v>
      </c>
      <c r="K209">
        <v>0</v>
      </c>
    </row>
    <row r="210" spans="1:11" x14ac:dyDescent="0.35">
      <c r="A210">
        <v>198</v>
      </c>
      <c r="B210" t="str">
        <f t="shared" si="41"/>
        <v>11</v>
      </c>
      <c r="C210">
        <v>6144</v>
      </c>
      <c r="D210" t="str">
        <f>"43"</f>
        <v>43</v>
      </c>
      <c r="E210" t="str">
        <f>"001"</f>
        <v>001</v>
      </c>
      <c r="F210">
        <v>6</v>
      </c>
      <c r="G210" t="str">
        <f t="shared" si="44"/>
        <v>91</v>
      </c>
      <c r="H210" t="str">
        <f>"H"</f>
        <v>H</v>
      </c>
      <c r="I210" t="str">
        <f t="shared" ref="I210:I215" si="46">"00"</f>
        <v>00</v>
      </c>
      <c r="J210" t="s">
        <v>87</v>
      </c>
      <c r="K210">
        <v>0</v>
      </c>
    </row>
    <row r="211" spans="1:11" x14ac:dyDescent="0.35">
      <c r="A211">
        <v>198</v>
      </c>
      <c r="B211" t="str">
        <f t="shared" si="41"/>
        <v>11</v>
      </c>
      <c r="C211">
        <v>6144</v>
      </c>
      <c r="D211" t="str">
        <f>"43"</f>
        <v>43</v>
      </c>
      <c r="E211" t="str">
        <f>"041"</f>
        <v>041</v>
      </c>
      <c r="F211">
        <v>6</v>
      </c>
      <c r="G211" t="str">
        <f t="shared" si="44"/>
        <v>91</v>
      </c>
      <c r="H211" t="str">
        <f>"0"</f>
        <v>0</v>
      </c>
      <c r="I211" t="str">
        <f t="shared" si="46"/>
        <v>00</v>
      </c>
      <c r="J211" t="s">
        <v>87</v>
      </c>
      <c r="K211">
        <v>0</v>
      </c>
    </row>
    <row r="212" spans="1:11" x14ac:dyDescent="0.35">
      <c r="A212">
        <v>198</v>
      </c>
      <c r="B212" t="str">
        <f t="shared" si="41"/>
        <v>11</v>
      </c>
      <c r="C212">
        <v>6144</v>
      </c>
      <c r="D212" t="str">
        <f>"44"</f>
        <v>44</v>
      </c>
      <c r="E212" t="str">
        <f t="shared" ref="E212:E224" si="47">"001"</f>
        <v>001</v>
      </c>
      <c r="F212">
        <v>6</v>
      </c>
      <c r="G212" t="str">
        <f t="shared" si="44"/>
        <v>91</v>
      </c>
      <c r="H212" t="str">
        <f>"0"</f>
        <v>0</v>
      </c>
      <c r="I212" t="str">
        <f t="shared" si="46"/>
        <v>00</v>
      </c>
      <c r="J212" t="s">
        <v>87</v>
      </c>
      <c r="K212">
        <v>0</v>
      </c>
    </row>
    <row r="213" spans="1:11" x14ac:dyDescent="0.35">
      <c r="A213">
        <v>198</v>
      </c>
      <c r="B213" t="str">
        <f t="shared" si="41"/>
        <v>11</v>
      </c>
      <c r="C213">
        <v>6144</v>
      </c>
      <c r="D213" t="str">
        <f>"44"</f>
        <v>44</v>
      </c>
      <c r="E213" t="str">
        <f t="shared" si="47"/>
        <v>001</v>
      </c>
      <c r="F213">
        <v>6</v>
      </c>
      <c r="G213" t="str">
        <f t="shared" si="44"/>
        <v>91</v>
      </c>
      <c r="H213" t="str">
        <f>"H"</f>
        <v>H</v>
      </c>
      <c r="I213" t="str">
        <f t="shared" si="46"/>
        <v>00</v>
      </c>
      <c r="J213" t="s">
        <v>87</v>
      </c>
      <c r="K213">
        <v>0</v>
      </c>
    </row>
    <row r="214" spans="1:11" x14ac:dyDescent="0.35">
      <c r="A214">
        <v>198</v>
      </c>
      <c r="B214" t="str">
        <f t="shared" si="41"/>
        <v>11</v>
      </c>
      <c r="C214">
        <v>6144</v>
      </c>
      <c r="D214" t="str">
        <f>"45"</f>
        <v>45</v>
      </c>
      <c r="E214" t="str">
        <f t="shared" si="47"/>
        <v>001</v>
      </c>
      <c r="F214">
        <v>6</v>
      </c>
      <c r="G214" t="str">
        <f t="shared" si="44"/>
        <v>91</v>
      </c>
      <c r="H214" t="str">
        <f>"0"</f>
        <v>0</v>
      </c>
      <c r="I214" t="str">
        <f t="shared" si="46"/>
        <v>00</v>
      </c>
      <c r="J214" t="s">
        <v>87</v>
      </c>
      <c r="K214">
        <v>0</v>
      </c>
    </row>
    <row r="215" spans="1:11" x14ac:dyDescent="0.35">
      <c r="A215">
        <v>198</v>
      </c>
      <c r="B215" t="str">
        <f t="shared" si="41"/>
        <v>11</v>
      </c>
      <c r="C215">
        <v>6144</v>
      </c>
      <c r="D215" t="str">
        <f>"45"</f>
        <v>45</v>
      </c>
      <c r="E215" t="str">
        <f t="shared" si="47"/>
        <v>001</v>
      </c>
      <c r="F215">
        <v>6</v>
      </c>
      <c r="G215" t="str">
        <f t="shared" si="44"/>
        <v>91</v>
      </c>
      <c r="H215" t="str">
        <f>"H"</f>
        <v>H</v>
      </c>
      <c r="I215" t="str">
        <f t="shared" si="46"/>
        <v>00</v>
      </c>
      <c r="J215" t="s">
        <v>87</v>
      </c>
      <c r="K215">
        <v>0</v>
      </c>
    </row>
    <row r="216" spans="1:11" x14ac:dyDescent="0.35">
      <c r="A216">
        <v>198</v>
      </c>
      <c r="B216" t="str">
        <f t="shared" si="41"/>
        <v>11</v>
      </c>
      <c r="C216">
        <v>6144</v>
      </c>
      <c r="D216" t="str">
        <f>"46"</f>
        <v>46</v>
      </c>
      <c r="E216" t="str">
        <f t="shared" si="47"/>
        <v>001</v>
      </c>
      <c r="F216">
        <v>6</v>
      </c>
      <c r="G216" t="str">
        <f t="shared" si="44"/>
        <v>91</v>
      </c>
      <c r="H216" t="str">
        <f>"0"</f>
        <v>0</v>
      </c>
      <c r="I216" t="str">
        <f>"BS"</f>
        <v>BS</v>
      </c>
      <c r="J216" t="s">
        <v>87</v>
      </c>
      <c r="K216">
        <v>0</v>
      </c>
    </row>
    <row r="217" spans="1:11" x14ac:dyDescent="0.35">
      <c r="A217">
        <v>198</v>
      </c>
      <c r="B217" t="str">
        <f t="shared" si="41"/>
        <v>11</v>
      </c>
      <c r="C217">
        <v>6144</v>
      </c>
      <c r="D217" t="str">
        <f>"46"</f>
        <v>46</v>
      </c>
      <c r="E217" t="str">
        <f t="shared" si="47"/>
        <v>001</v>
      </c>
      <c r="F217">
        <v>6</v>
      </c>
      <c r="G217" t="str">
        <f t="shared" si="44"/>
        <v>91</v>
      </c>
      <c r="H217" t="str">
        <f>"0"</f>
        <v>0</v>
      </c>
      <c r="I217" t="str">
        <f>"GS"</f>
        <v>GS</v>
      </c>
      <c r="J217" t="s">
        <v>87</v>
      </c>
      <c r="K217">
        <v>0</v>
      </c>
    </row>
    <row r="218" spans="1:11" x14ac:dyDescent="0.35">
      <c r="A218">
        <v>198</v>
      </c>
      <c r="B218" t="str">
        <f t="shared" si="41"/>
        <v>11</v>
      </c>
      <c r="C218">
        <v>6144</v>
      </c>
      <c r="D218" t="str">
        <f>"46"</f>
        <v>46</v>
      </c>
      <c r="E218" t="str">
        <f t="shared" si="47"/>
        <v>001</v>
      </c>
      <c r="F218">
        <v>6</v>
      </c>
      <c r="G218" t="str">
        <f t="shared" si="44"/>
        <v>91</v>
      </c>
      <c r="H218" t="str">
        <f>"H"</f>
        <v>H</v>
      </c>
      <c r="I218" t="str">
        <f>"BS"</f>
        <v>BS</v>
      </c>
      <c r="J218" t="s">
        <v>87</v>
      </c>
      <c r="K218">
        <v>0</v>
      </c>
    </row>
    <row r="219" spans="1:11" x14ac:dyDescent="0.35">
      <c r="A219">
        <v>198</v>
      </c>
      <c r="B219" t="str">
        <f t="shared" ref="B219:B237" si="48">"11"</f>
        <v>11</v>
      </c>
      <c r="C219">
        <v>6144</v>
      </c>
      <c r="D219" t="str">
        <f>"46"</f>
        <v>46</v>
      </c>
      <c r="E219" t="str">
        <f t="shared" si="47"/>
        <v>001</v>
      </c>
      <c r="F219">
        <v>6</v>
      </c>
      <c r="G219" t="str">
        <f t="shared" si="44"/>
        <v>91</v>
      </c>
      <c r="H219" t="str">
        <f>"H"</f>
        <v>H</v>
      </c>
      <c r="I219" t="str">
        <f>"GS"</f>
        <v>GS</v>
      </c>
      <c r="J219" t="s">
        <v>87</v>
      </c>
      <c r="K219">
        <v>0</v>
      </c>
    </row>
    <row r="220" spans="1:11" x14ac:dyDescent="0.35">
      <c r="A220">
        <v>198</v>
      </c>
      <c r="B220" t="str">
        <f t="shared" si="48"/>
        <v>11</v>
      </c>
      <c r="C220">
        <v>6144</v>
      </c>
      <c r="D220" t="str">
        <f>"47"</f>
        <v>47</v>
      </c>
      <c r="E220" t="str">
        <f t="shared" si="47"/>
        <v>001</v>
      </c>
      <c r="F220">
        <v>6</v>
      </c>
      <c r="G220" t="str">
        <f t="shared" si="44"/>
        <v>91</v>
      </c>
      <c r="H220" t="str">
        <f>"0"</f>
        <v>0</v>
      </c>
      <c r="I220" t="str">
        <f>"00"</f>
        <v>00</v>
      </c>
      <c r="J220" t="s">
        <v>87</v>
      </c>
      <c r="K220">
        <v>0</v>
      </c>
    </row>
    <row r="221" spans="1:11" x14ac:dyDescent="0.35">
      <c r="A221">
        <v>198</v>
      </c>
      <c r="B221" t="str">
        <f t="shared" si="48"/>
        <v>11</v>
      </c>
      <c r="C221">
        <v>6144</v>
      </c>
      <c r="D221" t="str">
        <f>"47"</f>
        <v>47</v>
      </c>
      <c r="E221" t="str">
        <f t="shared" si="47"/>
        <v>001</v>
      </c>
      <c r="F221">
        <v>6</v>
      </c>
      <c r="G221" t="str">
        <f t="shared" si="44"/>
        <v>91</v>
      </c>
      <c r="H221" t="str">
        <f>"H"</f>
        <v>H</v>
      </c>
      <c r="I221" t="str">
        <f>"00"</f>
        <v>00</v>
      </c>
      <c r="J221" t="s">
        <v>87</v>
      </c>
      <c r="K221">
        <v>0</v>
      </c>
    </row>
    <row r="222" spans="1:11" x14ac:dyDescent="0.35">
      <c r="A222">
        <v>198</v>
      </c>
      <c r="B222" t="str">
        <f t="shared" si="48"/>
        <v>11</v>
      </c>
      <c r="C222">
        <v>6144</v>
      </c>
      <c r="D222" t="str">
        <f>"48"</f>
        <v>48</v>
      </c>
      <c r="E222" t="str">
        <f t="shared" si="47"/>
        <v>001</v>
      </c>
      <c r="F222">
        <v>6</v>
      </c>
      <c r="G222" t="str">
        <f t="shared" si="44"/>
        <v>91</v>
      </c>
      <c r="H222" t="str">
        <f>"0"</f>
        <v>0</v>
      </c>
      <c r="I222" t="str">
        <f>"BS"</f>
        <v>BS</v>
      </c>
      <c r="J222" t="s">
        <v>87</v>
      </c>
      <c r="K222">
        <v>0</v>
      </c>
    </row>
    <row r="223" spans="1:11" x14ac:dyDescent="0.35">
      <c r="A223">
        <v>198</v>
      </c>
      <c r="B223" t="str">
        <f t="shared" si="48"/>
        <v>11</v>
      </c>
      <c r="C223">
        <v>6144</v>
      </c>
      <c r="D223" t="str">
        <f>"48"</f>
        <v>48</v>
      </c>
      <c r="E223" t="str">
        <f t="shared" si="47"/>
        <v>001</v>
      </c>
      <c r="F223">
        <v>6</v>
      </c>
      <c r="G223" t="str">
        <f t="shared" si="44"/>
        <v>91</v>
      </c>
      <c r="H223" t="str">
        <f>"0"</f>
        <v>0</v>
      </c>
      <c r="I223" t="str">
        <f>"GS"</f>
        <v>GS</v>
      </c>
      <c r="J223" t="s">
        <v>87</v>
      </c>
      <c r="K223">
        <v>0</v>
      </c>
    </row>
    <row r="224" spans="1:11" x14ac:dyDescent="0.35">
      <c r="A224">
        <v>198</v>
      </c>
      <c r="B224" t="str">
        <f t="shared" si="48"/>
        <v>11</v>
      </c>
      <c r="C224">
        <v>6144</v>
      </c>
      <c r="D224" t="str">
        <f>"48"</f>
        <v>48</v>
      </c>
      <c r="E224" t="str">
        <f t="shared" si="47"/>
        <v>001</v>
      </c>
      <c r="F224">
        <v>6</v>
      </c>
      <c r="G224" t="str">
        <f>"99"</f>
        <v>99</v>
      </c>
      <c r="H224" t="str">
        <f>"0"</f>
        <v>0</v>
      </c>
      <c r="I224" t="str">
        <f>"00"</f>
        <v>00</v>
      </c>
      <c r="J224" t="s">
        <v>87</v>
      </c>
      <c r="K224">
        <v>0</v>
      </c>
    </row>
    <row r="225" spans="1:11" x14ac:dyDescent="0.35">
      <c r="A225">
        <v>198</v>
      </c>
      <c r="B225" t="str">
        <f t="shared" si="48"/>
        <v>11</v>
      </c>
      <c r="C225">
        <v>6144</v>
      </c>
      <c r="D225" t="str">
        <f>"48"</f>
        <v>48</v>
      </c>
      <c r="E225" t="str">
        <f>"999"</f>
        <v>999</v>
      </c>
      <c r="F225">
        <v>6</v>
      </c>
      <c r="G225" t="str">
        <f t="shared" ref="G225:G233" si="49">"91"</f>
        <v>91</v>
      </c>
      <c r="H225" t="str">
        <f>"H"</f>
        <v>H</v>
      </c>
      <c r="I225" t="str">
        <f>"00"</f>
        <v>00</v>
      </c>
      <c r="J225" t="s">
        <v>87</v>
      </c>
      <c r="K225">
        <v>0</v>
      </c>
    </row>
    <row r="226" spans="1:11" x14ac:dyDescent="0.35">
      <c r="A226">
        <v>198</v>
      </c>
      <c r="B226" t="str">
        <f t="shared" si="48"/>
        <v>11</v>
      </c>
      <c r="C226">
        <v>6144</v>
      </c>
      <c r="D226" t="str">
        <f>"49"</f>
        <v>49</v>
      </c>
      <c r="E226" t="str">
        <f>"001"</f>
        <v>001</v>
      </c>
      <c r="F226">
        <v>6</v>
      </c>
      <c r="G226" t="str">
        <f t="shared" si="49"/>
        <v>91</v>
      </c>
      <c r="H226" t="str">
        <f>"0"</f>
        <v>0</v>
      </c>
      <c r="I226" t="str">
        <f>"BS"</f>
        <v>BS</v>
      </c>
      <c r="J226" t="s">
        <v>87</v>
      </c>
      <c r="K226">
        <v>0</v>
      </c>
    </row>
    <row r="227" spans="1:11" x14ac:dyDescent="0.35">
      <c r="A227">
        <v>198</v>
      </c>
      <c r="B227" t="str">
        <f t="shared" si="48"/>
        <v>11</v>
      </c>
      <c r="C227">
        <v>6144</v>
      </c>
      <c r="D227" t="str">
        <f>"49"</f>
        <v>49</v>
      </c>
      <c r="E227" t="str">
        <f>"001"</f>
        <v>001</v>
      </c>
      <c r="F227">
        <v>6</v>
      </c>
      <c r="G227" t="str">
        <f t="shared" si="49"/>
        <v>91</v>
      </c>
      <c r="H227" t="str">
        <f>"0"</f>
        <v>0</v>
      </c>
      <c r="I227" t="str">
        <f>"GS"</f>
        <v>GS</v>
      </c>
      <c r="J227" t="s">
        <v>87</v>
      </c>
      <c r="K227">
        <v>0</v>
      </c>
    </row>
    <row r="228" spans="1:11" x14ac:dyDescent="0.35">
      <c r="A228">
        <v>198</v>
      </c>
      <c r="B228" t="str">
        <f t="shared" si="48"/>
        <v>11</v>
      </c>
      <c r="C228">
        <v>6144</v>
      </c>
      <c r="D228" t="str">
        <f>"49"</f>
        <v>49</v>
      </c>
      <c r="E228" t="str">
        <f>"001"</f>
        <v>001</v>
      </c>
      <c r="F228">
        <v>6</v>
      </c>
      <c r="G228" t="str">
        <f t="shared" si="49"/>
        <v>91</v>
      </c>
      <c r="H228" t="str">
        <f>"H"</f>
        <v>H</v>
      </c>
      <c r="I228" t="str">
        <f>"BS"</f>
        <v>BS</v>
      </c>
      <c r="J228" t="s">
        <v>87</v>
      </c>
      <c r="K228">
        <v>0</v>
      </c>
    </row>
    <row r="229" spans="1:11" x14ac:dyDescent="0.35">
      <c r="A229">
        <v>198</v>
      </c>
      <c r="B229" t="str">
        <f t="shared" si="48"/>
        <v>11</v>
      </c>
      <c r="C229">
        <v>6144</v>
      </c>
      <c r="D229" t="str">
        <f>"49"</f>
        <v>49</v>
      </c>
      <c r="E229" t="str">
        <f>"041"</f>
        <v>041</v>
      </c>
      <c r="F229">
        <v>6</v>
      </c>
      <c r="G229" t="str">
        <f t="shared" si="49"/>
        <v>91</v>
      </c>
      <c r="H229" t="str">
        <f>"0"</f>
        <v>0</v>
      </c>
      <c r="I229" t="str">
        <f>"BS"</f>
        <v>BS</v>
      </c>
      <c r="J229" t="s">
        <v>87</v>
      </c>
      <c r="K229">
        <v>0</v>
      </c>
    </row>
    <row r="230" spans="1:11" x14ac:dyDescent="0.35">
      <c r="A230">
        <v>198</v>
      </c>
      <c r="B230" t="str">
        <f t="shared" si="48"/>
        <v>11</v>
      </c>
      <c r="C230">
        <v>6144</v>
      </c>
      <c r="D230" t="str">
        <f>"49"</f>
        <v>49</v>
      </c>
      <c r="E230" t="str">
        <f>"041"</f>
        <v>041</v>
      </c>
      <c r="F230">
        <v>6</v>
      </c>
      <c r="G230" t="str">
        <f t="shared" si="49"/>
        <v>91</v>
      </c>
      <c r="H230" t="str">
        <f>"0"</f>
        <v>0</v>
      </c>
      <c r="I230" t="str">
        <f>"GS"</f>
        <v>GS</v>
      </c>
      <c r="J230" t="s">
        <v>87</v>
      </c>
      <c r="K230">
        <v>0</v>
      </c>
    </row>
    <row r="231" spans="1:11" x14ac:dyDescent="0.35">
      <c r="A231">
        <v>198</v>
      </c>
      <c r="B231" t="str">
        <f t="shared" si="48"/>
        <v>11</v>
      </c>
      <c r="C231">
        <v>6144</v>
      </c>
      <c r="D231" t="str">
        <f>"50"</f>
        <v>50</v>
      </c>
      <c r="E231" t="str">
        <f>"001"</f>
        <v>001</v>
      </c>
      <c r="F231">
        <v>6</v>
      </c>
      <c r="G231" t="str">
        <f t="shared" si="49"/>
        <v>91</v>
      </c>
      <c r="H231" t="str">
        <f>"0"</f>
        <v>0</v>
      </c>
      <c r="I231" t="str">
        <f>"00"</f>
        <v>00</v>
      </c>
      <c r="J231" t="s">
        <v>87</v>
      </c>
      <c r="K231">
        <v>0</v>
      </c>
    </row>
    <row r="232" spans="1:11" x14ac:dyDescent="0.35">
      <c r="A232">
        <v>198</v>
      </c>
      <c r="B232" t="str">
        <f t="shared" si="48"/>
        <v>11</v>
      </c>
      <c r="C232">
        <v>6144</v>
      </c>
      <c r="D232" t="str">
        <f>"50"</f>
        <v>50</v>
      </c>
      <c r="E232" t="str">
        <f>"001"</f>
        <v>001</v>
      </c>
      <c r="F232">
        <v>6</v>
      </c>
      <c r="G232" t="str">
        <f t="shared" si="49"/>
        <v>91</v>
      </c>
      <c r="H232" t="str">
        <f>"H"</f>
        <v>H</v>
      </c>
      <c r="I232" t="str">
        <f>"00"</f>
        <v>00</v>
      </c>
      <c r="J232" t="s">
        <v>87</v>
      </c>
      <c r="K232">
        <v>0</v>
      </c>
    </row>
    <row r="233" spans="1:11" x14ac:dyDescent="0.35">
      <c r="A233">
        <v>198</v>
      </c>
      <c r="B233" t="str">
        <f t="shared" si="48"/>
        <v>11</v>
      </c>
      <c r="C233">
        <v>6144</v>
      </c>
      <c r="D233" t="str">
        <f>"50"</f>
        <v>50</v>
      </c>
      <c r="E233" t="str">
        <f>"041"</f>
        <v>041</v>
      </c>
      <c r="F233">
        <v>6</v>
      </c>
      <c r="G233" t="str">
        <f t="shared" si="49"/>
        <v>91</v>
      </c>
      <c r="H233" t="str">
        <f t="shared" ref="H233:H247" si="50">"0"</f>
        <v>0</v>
      </c>
      <c r="I233" t="str">
        <f>"00"</f>
        <v>00</v>
      </c>
      <c r="J233" t="s">
        <v>87</v>
      </c>
      <c r="K233">
        <v>0</v>
      </c>
    </row>
    <row r="234" spans="1:11" x14ac:dyDescent="0.35">
      <c r="A234">
        <v>198</v>
      </c>
      <c r="B234" t="str">
        <f t="shared" si="48"/>
        <v>11</v>
      </c>
      <c r="C234">
        <v>6144</v>
      </c>
      <c r="D234" t="str">
        <f>"72"</f>
        <v>72</v>
      </c>
      <c r="E234" t="str">
        <f>"001"</f>
        <v>001</v>
      </c>
      <c r="F234">
        <v>6</v>
      </c>
      <c r="G234" t="str">
        <f>"11"</f>
        <v>11</v>
      </c>
      <c r="H234" t="str">
        <f t="shared" si="50"/>
        <v>0</v>
      </c>
      <c r="I234" t="str">
        <f>"DC"</f>
        <v>DC</v>
      </c>
      <c r="J234" t="s">
        <v>87</v>
      </c>
      <c r="K234">
        <v>59.78</v>
      </c>
    </row>
    <row r="235" spans="1:11" x14ac:dyDescent="0.35">
      <c r="A235">
        <v>198</v>
      </c>
      <c r="B235" t="str">
        <f t="shared" si="48"/>
        <v>11</v>
      </c>
      <c r="C235">
        <v>6144</v>
      </c>
      <c r="D235" t="str">
        <f>"74"</f>
        <v>74</v>
      </c>
      <c r="E235" t="str">
        <f>"001"</f>
        <v>001</v>
      </c>
      <c r="F235">
        <v>6</v>
      </c>
      <c r="G235" t="str">
        <f>"99"</f>
        <v>99</v>
      </c>
      <c r="H235" t="str">
        <f t="shared" si="50"/>
        <v>0</v>
      </c>
      <c r="I235" t="str">
        <f t="shared" ref="I235:I245" si="51">"00"</f>
        <v>00</v>
      </c>
      <c r="J235" t="s">
        <v>87</v>
      </c>
      <c r="K235">
        <v>0</v>
      </c>
    </row>
    <row r="236" spans="1:11" x14ac:dyDescent="0.35">
      <c r="A236">
        <v>198</v>
      </c>
      <c r="B236" t="str">
        <f t="shared" si="48"/>
        <v>11</v>
      </c>
      <c r="C236">
        <v>6144</v>
      </c>
      <c r="D236" t="str">
        <f>"85"</f>
        <v>85</v>
      </c>
      <c r="E236" t="str">
        <f>"999"</f>
        <v>999</v>
      </c>
      <c r="F236">
        <v>6</v>
      </c>
      <c r="G236" t="str">
        <f>"25"</f>
        <v>25</v>
      </c>
      <c r="H236" t="str">
        <f t="shared" si="50"/>
        <v>0</v>
      </c>
      <c r="I236" t="str">
        <f t="shared" si="51"/>
        <v>00</v>
      </c>
      <c r="J236" t="s">
        <v>87</v>
      </c>
      <c r="K236" s="1">
        <v>2776.97</v>
      </c>
    </row>
    <row r="237" spans="1:11" x14ac:dyDescent="0.35">
      <c r="A237">
        <v>198</v>
      </c>
      <c r="B237" t="str">
        <f t="shared" si="48"/>
        <v>11</v>
      </c>
      <c r="C237">
        <v>6144</v>
      </c>
      <c r="D237" t="str">
        <f>"85"</f>
        <v>85</v>
      </c>
      <c r="E237" t="str">
        <f>"999"</f>
        <v>999</v>
      </c>
      <c r="F237">
        <v>6</v>
      </c>
      <c r="G237" t="str">
        <f t="shared" ref="G237:G247" si="52">"99"</f>
        <v>99</v>
      </c>
      <c r="H237" t="str">
        <f t="shared" si="50"/>
        <v>0</v>
      </c>
      <c r="I237" t="str">
        <f t="shared" si="51"/>
        <v>00</v>
      </c>
      <c r="J237" t="s">
        <v>87</v>
      </c>
      <c r="K237" s="1">
        <v>24091.25</v>
      </c>
    </row>
    <row r="238" spans="1:11" x14ac:dyDescent="0.35">
      <c r="A238">
        <v>198</v>
      </c>
      <c r="B238" t="str">
        <f t="shared" ref="B238:B247" si="53">"12"</f>
        <v>12</v>
      </c>
      <c r="C238">
        <v>6144</v>
      </c>
      <c r="D238" t="str">
        <f t="shared" ref="D238:D246" si="54">"00"</f>
        <v>00</v>
      </c>
      <c r="E238" t="str">
        <f>"001"</f>
        <v>001</v>
      </c>
      <c r="F238">
        <v>6</v>
      </c>
      <c r="G238" t="str">
        <f t="shared" si="52"/>
        <v>99</v>
      </c>
      <c r="H238" t="str">
        <f t="shared" si="50"/>
        <v>0</v>
      </c>
      <c r="I238" t="str">
        <f t="shared" si="51"/>
        <v>00</v>
      </c>
      <c r="J238" t="s">
        <v>87</v>
      </c>
      <c r="K238" s="1">
        <v>3888.89</v>
      </c>
    </row>
    <row r="239" spans="1:11" x14ac:dyDescent="0.35">
      <c r="A239">
        <v>198</v>
      </c>
      <c r="B239" t="str">
        <f t="shared" si="53"/>
        <v>12</v>
      </c>
      <c r="C239">
        <v>6144</v>
      </c>
      <c r="D239" t="str">
        <f t="shared" si="54"/>
        <v>00</v>
      </c>
      <c r="E239" t="str">
        <f>"041"</f>
        <v>041</v>
      </c>
      <c r="F239">
        <v>6</v>
      </c>
      <c r="G239" t="str">
        <f t="shared" si="52"/>
        <v>99</v>
      </c>
      <c r="H239" t="str">
        <f t="shared" si="50"/>
        <v>0</v>
      </c>
      <c r="I239" t="str">
        <f t="shared" si="51"/>
        <v>00</v>
      </c>
      <c r="J239" t="s">
        <v>87</v>
      </c>
      <c r="K239" s="1">
        <v>3198.44</v>
      </c>
    </row>
    <row r="240" spans="1:11" x14ac:dyDescent="0.35">
      <c r="A240">
        <v>198</v>
      </c>
      <c r="B240" t="str">
        <f t="shared" si="53"/>
        <v>12</v>
      </c>
      <c r="C240">
        <v>6144</v>
      </c>
      <c r="D240" t="str">
        <f t="shared" si="54"/>
        <v>00</v>
      </c>
      <c r="E240" t="str">
        <f>"042"</f>
        <v>042</v>
      </c>
      <c r="F240">
        <v>6</v>
      </c>
      <c r="G240" t="str">
        <f t="shared" si="52"/>
        <v>99</v>
      </c>
      <c r="H240" t="str">
        <f t="shared" si="50"/>
        <v>0</v>
      </c>
      <c r="I240" t="str">
        <f t="shared" si="51"/>
        <v>00</v>
      </c>
      <c r="J240" t="s">
        <v>87</v>
      </c>
      <c r="K240" s="1">
        <v>3381.5</v>
      </c>
    </row>
    <row r="241" spans="1:11" x14ac:dyDescent="0.35">
      <c r="A241">
        <v>198</v>
      </c>
      <c r="B241" t="str">
        <f t="shared" si="53"/>
        <v>12</v>
      </c>
      <c r="C241">
        <v>6144</v>
      </c>
      <c r="D241" t="str">
        <f t="shared" si="54"/>
        <v>00</v>
      </c>
      <c r="E241" t="str">
        <f>"101"</f>
        <v>101</v>
      </c>
      <c r="F241">
        <v>6</v>
      </c>
      <c r="G241" t="str">
        <f t="shared" si="52"/>
        <v>99</v>
      </c>
      <c r="H241" t="str">
        <f t="shared" si="50"/>
        <v>0</v>
      </c>
      <c r="I241" t="str">
        <f t="shared" si="51"/>
        <v>00</v>
      </c>
      <c r="J241" t="s">
        <v>87</v>
      </c>
      <c r="K241" s="1">
        <v>5257.99</v>
      </c>
    </row>
    <row r="242" spans="1:11" x14ac:dyDescent="0.35">
      <c r="A242">
        <v>198</v>
      </c>
      <c r="B242" t="str">
        <f t="shared" si="53"/>
        <v>12</v>
      </c>
      <c r="C242">
        <v>6144</v>
      </c>
      <c r="D242" t="str">
        <f t="shared" si="54"/>
        <v>00</v>
      </c>
      <c r="E242" t="str">
        <f>"102"</f>
        <v>102</v>
      </c>
      <c r="F242">
        <v>6</v>
      </c>
      <c r="G242" t="str">
        <f t="shared" si="52"/>
        <v>99</v>
      </c>
      <c r="H242" t="str">
        <f t="shared" si="50"/>
        <v>0</v>
      </c>
      <c r="I242" t="str">
        <f t="shared" si="51"/>
        <v>00</v>
      </c>
      <c r="J242" t="s">
        <v>87</v>
      </c>
      <c r="K242" s="1">
        <v>3122.11</v>
      </c>
    </row>
    <row r="243" spans="1:11" x14ac:dyDescent="0.35">
      <c r="A243">
        <v>198</v>
      </c>
      <c r="B243" t="str">
        <f t="shared" si="53"/>
        <v>12</v>
      </c>
      <c r="C243">
        <v>6144</v>
      </c>
      <c r="D243" t="str">
        <f t="shared" si="54"/>
        <v>00</v>
      </c>
      <c r="E243" t="str">
        <f>"103"</f>
        <v>103</v>
      </c>
      <c r="F243">
        <v>6</v>
      </c>
      <c r="G243" t="str">
        <f t="shared" si="52"/>
        <v>99</v>
      </c>
      <c r="H243" t="str">
        <f t="shared" si="50"/>
        <v>0</v>
      </c>
      <c r="I243" t="str">
        <f t="shared" si="51"/>
        <v>00</v>
      </c>
      <c r="J243" t="s">
        <v>87</v>
      </c>
      <c r="K243" s="1">
        <v>2376.4299999999998</v>
      </c>
    </row>
    <row r="244" spans="1:11" x14ac:dyDescent="0.35">
      <c r="A244">
        <v>198</v>
      </c>
      <c r="B244" t="str">
        <f t="shared" si="53"/>
        <v>12</v>
      </c>
      <c r="C244">
        <v>6144</v>
      </c>
      <c r="D244" t="str">
        <f t="shared" si="54"/>
        <v>00</v>
      </c>
      <c r="E244" t="str">
        <f>"105"</f>
        <v>105</v>
      </c>
      <c r="F244">
        <v>6</v>
      </c>
      <c r="G244" t="str">
        <f t="shared" si="52"/>
        <v>99</v>
      </c>
      <c r="H244" t="str">
        <f t="shared" si="50"/>
        <v>0</v>
      </c>
      <c r="I244" t="str">
        <f t="shared" si="51"/>
        <v>00</v>
      </c>
      <c r="J244" t="s">
        <v>87</v>
      </c>
      <c r="K244" s="1">
        <v>3416.74</v>
      </c>
    </row>
    <row r="245" spans="1:11" x14ac:dyDescent="0.35">
      <c r="A245">
        <v>198</v>
      </c>
      <c r="B245" t="str">
        <f t="shared" si="53"/>
        <v>12</v>
      </c>
      <c r="C245">
        <v>6144</v>
      </c>
      <c r="D245" t="str">
        <f t="shared" si="54"/>
        <v>00</v>
      </c>
      <c r="E245" t="str">
        <f>"107"</f>
        <v>107</v>
      </c>
      <c r="F245">
        <v>6</v>
      </c>
      <c r="G245" t="str">
        <f t="shared" si="52"/>
        <v>99</v>
      </c>
      <c r="H245" t="str">
        <f t="shared" si="50"/>
        <v>0</v>
      </c>
      <c r="I245" t="str">
        <f t="shared" si="51"/>
        <v>00</v>
      </c>
      <c r="J245" t="s">
        <v>87</v>
      </c>
      <c r="K245">
        <v>0</v>
      </c>
    </row>
    <row r="246" spans="1:11" x14ac:dyDescent="0.35">
      <c r="A246">
        <v>198</v>
      </c>
      <c r="B246" t="str">
        <f t="shared" si="53"/>
        <v>12</v>
      </c>
      <c r="C246">
        <v>6144</v>
      </c>
      <c r="D246" t="str">
        <f t="shared" si="54"/>
        <v>00</v>
      </c>
      <c r="E246" t="str">
        <f>"999"</f>
        <v>999</v>
      </c>
      <c r="F246">
        <v>6</v>
      </c>
      <c r="G246" t="str">
        <f t="shared" si="52"/>
        <v>99</v>
      </c>
      <c r="H246" t="str">
        <f t="shared" si="50"/>
        <v>0</v>
      </c>
      <c r="I246" t="str">
        <f>"MB"</f>
        <v>MB</v>
      </c>
      <c r="J246" t="s">
        <v>91</v>
      </c>
      <c r="K246" s="1">
        <v>1350</v>
      </c>
    </row>
    <row r="247" spans="1:11" x14ac:dyDescent="0.35">
      <c r="A247">
        <v>198</v>
      </c>
      <c r="B247" t="str">
        <f t="shared" si="53"/>
        <v>12</v>
      </c>
      <c r="C247">
        <v>6144</v>
      </c>
      <c r="D247" t="str">
        <f>"85"</f>
        <v>85</v>
      </c>
      <c r="E247" t="str">
        <f>"999"</f>
        <v>999</v>
      </c>
      <c r="F247">
        <v>6</v>
      </c>
      <c r="G247" t="str">
        <f t="shared" si="52"/>
        <v>99</v>
      </c>
      <c r="H247" t="str">
        <f t="shared" si="50"/>
        <v>0</v>
      </c>
      <c r="I247" t="str">
        <f t="shared" ref="I247:I252" si="55">"00"</f>
        <v>00</v>
      </c>
      <c r="J247" t="s">
        <v>87</v>
      </c>
      <c r="K247">
        <v>470.82</v>
      </c>
    </row>
    <row r="248" spans="1:11" x14ac:dyDescent="0.35">
      <c r="A248">
        <v>198</v>
      </c>
      <c r="B248" t="str">
        <f t="shared" ref="B248:B254" si="56">"21"</f>
        <v>21</v>
      </c>
      <c r="C248">
        <v>6144</v>
      </c>
      <c r="D248" t="str">
        <f t="shared" ref="D248:D253" si="57">"00"</f>
        <v>00</v>
      </c>
      <c r="E248" t="str">
        <f>"001"</f>
        <v>001</v>
      </c>
      <c r="F248">
        <v>6</v>
      </c>
      <c r="G248" t="str">
        <f>"22"</f>
        <v>22</v>
      </c>
      <c r="H248" t="str">
        <f>"R"</f>
        <v>R</v>
      </c>
      <c r="I248" t="str">
        <f t="shared" si="55"/>
        <v>00</v>
      </c>
      <c r="J248" t="s">
        <v>87</v>
      </c>
      <c r="K248" s="1">
        <v>3818.28</v>
      </c>
    </row>
    <row r="249" spans="1:11" x14ac:dyDescent="0.35">
      <c r="A249">
        <v>198</v>
      </c>
      <c r="B249" t="str">
        <f t="shared" si="56"/>
        <v>21</v>
      </c>
      <c r="C249">
        <v>6144</v>
      </c>
      <c r="D249" t="str">
        <f t="shared" si="57"/>
        <v>00</v>
      </c>
      <c r="E249" t="str">
        <f>"728"</f>
        <v>728</v>
      </c>
      <c r="F249">
        <v>6</v>
      </c>
      <c r="G249" t="str">
        <f>"99"</f>
        <v>99</v>
      </c>
      <c r="H249" t="str">
        <f>"0"</f>
        <v>0</v>
      </c>
      <c r="I249" t="str">
        <f t="shared" si="55"/>
        <v>00</v>
      </c>
      <c r="J249" t="s">
        <v>87</v>
      </c>
      <c r="K249" s="1">
        <v>2556.7600000000002</v>
      </c>
    </row>
    <row r="250" spans="1:11" x14ac:dyDescent="0.35">
      <c r="A250">
        <v>198</v>
      </c>
      <c r="B250" t="str">
        <f t="shared" si="56"/>
        <v>21</v>
      </c>
      <c r="C250">
        <v>6144</v>
      </c>
      <c r="D250" t="str">
        <f t="shared" si="57"/>
        <v>00</v>
      </c>
      <c r="E250" t="str">
        <f>"999"</f>
        <v>999</v>
      </c>
      <c r="F250">
        <v>6</v>
      </c>
      <c r="G250" t="str">
        <f>"23"</f>
        <v>23</v>
      </c>
      <c r="H250" t="str">
        <f>"S"</f>
        <v>S</v>
      </c>
      <c r="I250" t="str">
        <f t="shared" si="55"/>
        <v>00</v>
      </c>
      <c r="J250" t="s">
        <v>92</v>
      </c>
      <c r="K250" s="1">
        <v>4691.54</v>
      </c>
    </row>
    <row r="251" spans="1:11" x14ac:dyDescent="0.35">
      <c r="A251">
        <v>198</v>
      </c>
      <c r="B251" t="str">
        <f t="shared" si="56"/>
        <v>21</v>
      </c>
      <c r="C251">
        <v>6144</v>
      </c>
      <c r="D251" t="str">
        <f t="shared" si="57"/>
        <v>00</v>
      </c>
      <c r="E251" t="str">
        <f>"999"</f>
        <v>999</v>
      </c>
      <c r="F251">
        <v>6</v>
      </c>
      <c r="G251" t="str">
        <f>"24"</f>
        <v>24</v>
      </c>
      <c r="H251" t="str">
        <f>"0"</f>
        <v>0</v>
      </c>
      <c r="I251" t="str">
        <f t="shared" si="55"/>
        <v>00</v>
      </c>
      <c r="J251" t="s">
        <v>87</v>
      </c>
      <c r="K251" s="1">
        <v>1557.29</v>
      </c>
    </row>
    <row r="252" spans="1:11" x14ac:dyDescent="0.35">
      <c r="A252">
        <v>198</v>
      </c>
      <c r="B252" t="str">
        <f t="shared" si="56"/>
        <v>21</v>
      </c>
      <c r="C252">
        <v>6144</v>
      </c>
      <c r="D252" t="str">
        <f t="shared" si="57"/>
        <v>00</v>
      </c>
      <c r="E252" t="str">
        <f>"999"</f>
        <v>999</v>
      </c>
      <c r="F252">
        <v>6</v>
      </c>
      <c r="G252" t="str">
        <f>"99"</f>
        <v>99</v>
      </c>
      <c r="H252" t="str">
        <f>"0"</f>
        <v>0</v>
      </c>
      <c r="I252" t="str">
        <f t="shared" si="55"/>
        <v>00</v>
      </c>
      <c r="J252" t="s">
        <v>87</v>
      </c>
      <c r="K252" s="1">
        <v>41606.67</v>
      </c>
    </row>
    <row r="253" spans="1:11" x14ac:dyDescent="0.35">
      <c r="A253">
        <v>198</v>
      </c>
      <c r="B253" t="str">
        <f t="shared" si="56"/>
        <v>21</v>
      </c>
      <c r="C253">
        <v>6144</v>
      </c>
      <c r="D253" t="str">
        <f t="shared" si="57"/>
        <v>00</v>
      </c>
      <c r="E253" t="str">
        <f>"999"</f>
        <v>999</v>
      </c>
      <c r="F253">
        <v>6</v>
      </c>
      <c r="G253" t="str">
        <f>"99"</f>
        <v>99</v>
      </c>
      <c r="H253" t="str">
        <f>"0"</f>
        <v>0</v>
      </c>
      <c r="I253" t="str">
        <f>"MB"</f>
        <v>MB</v>
      </c>
      <c r="J253" t="s">
        <v>91</v>
      </c>
      <c r="K253" s="1">
        <v>3140</v>
      </c>
    </row>
    <row r="254" spans="1:11" x14ac:dyDescent="0.35">
      <c r="A254">
        <v>198</v>
      </c>
      <c r="B254" t="str">
        <f t="shared" si="56"/>
        <v>21</v>
      </c>
      <c r="C254">
        <v>6144</v>
      </c>
      <c r="D254" t="str">
        <f>"22"</f>
        <v>22</v>
      </c>
      <c r="E254" t="str">
        <f>"999"</f>
        <v>999</v>
      </c>
      <c r="F254">
        <v>6</v>
      </c>
      <c r="G254" t="str">
        <f>"23"</f>
        <v>23</v>
      </c>
      <c r="H254" t="str">
        <f>"S"</f>
        <v>S</v>
      </c>
      <c r="I254" t="str">
        <f t="shared" ref="I254:I265" si="58">"00"</f>
        <v>00</v>
      </c>
      <c r="J254" t="s">
        <v>87</v>
      </c>
      <c r="K254" s="1">
        <v>3975.41</v>
      </c>
    </row>
    <row r="255" spans="1:11" x14ac:dyDescent="0.35">
      <c r="A255">
        <v>198</v>
      </c>
      <c r="B255" t="str">
        <f t="shared" ref="B255:B267" si="59">"23"</f>
        <v>23</v>
      </c>
      <c r="C255">
        <v>6144</v>
      </c>
      <c r="D255" t="str">
        <f t="shared" ref="D255:D266" si="60">"00"</f>
        <v>00</v>
      </c>
      <c r="E255" t="str">
        <f>"001"</f>
        <v>001</v>
      </c>
      <c r="F255">
        <v>6</v>
      </c>
      <c r="G255" t="str">
        <f>"22"</f>
        <v>22</v>
      </c>
      <c r="H255" t="str">
        <f t="shared" ref="H255:H280" si="61">"0"</f>
        <v>0</v>
      </c>
      <c r="I255" t="str">
        <f t="shared" si="58"/>
        <v>00</v>
      </c>
      <c r="J255" t="s">
        <v>87</v>
      </c>
      <c r="K255">
        <v>0</v>
      </c>
    </row>
    <row r="256" spans="1:11" x14ac:dyDescent="0.35">
      <c r="A256">
        <v>198</v>
      </c>
      <c r="B256" t="str">
        <f t="shared" si="59"/>
        <v>23</v>
      </c>
      <c r="C256">
        <v>6144</v>
      </c>
      <c r="D256" t="str">
        <f t="shared" si="60"/>
        <v>00</v>
      </c>
      <c r="E256" t="str">
        <f>"001"</f>
        <v>001</v>
      </c>
      <c r="F256">
        <v>6</v>
      </c>
      <c r="G256" t="str">
        <f>"31"</f>
        <v>31</v>
      </c>
      <c r="H256" t="str">
        <f t="shared" si="61"/>
        <v>0</v>
      </c>
      <c r="I256" t="str">
        <f t="shared" si="58"/>
        <v>00</v>
      </c>
      <c r="J256" t="s">
        <v>87</v>
      </c>
      <c r="K256" s="1">
        <v>2972.58</v>
      </c>
    </row>
    <row r="257" spans="1:11" x14ac:dyDescent="0.35">
      <c r="A257">
        <v>198</v>
      </c>
      <c r="B257" t="str">
        <f t="shared" si="59"/>
        <v>23</v>
      </c>
      <c r="C257">
        <v>6144</v>
      </c>
      <c r="D257" t="str">
        <f t="shared" si="60"/>
        <v>00</v>
      </c>
      <c r="E257" t="str">
        <f>"001"</f>
        <v>001</v>
      </c>
      <c r="F257">
        <v>6</v>
      </c>
      <c r="G257" t="str">
        <f t="shared" ref="G257:G268" si="62">"99"</f>
        <v>99</v>
      </c>
      <c r="H257" t="str">
        <f t="shared" si="61"/>
        <v>0</v>
      </c>
      <c r="I257" t="str">
        <f t="shared" si="58"/>
        <v>00</v>
      </c>
      <c r="J257" t="s">
        <v>87</v>
      </c>
      <c r="K257" s="1">
        <v>27972.44</v>
      </c>
    </row>
    <row r="258" spans="1:11" x14ac:dyDescent="0.35">
      <c r="A258">
        <v>198</v>
      </c>
      <c r="B258" t="str">
        <f t="shared" si="59"/>
        <v>23</v>
      </c>
      <c r="C258">
        <v>6144</v>
      </c>
      <c r="D258" t="str">
        <f t="shared" si="60"/>
        <v>00</v>
      </c>
      <c r="E258" t="str">
        <f>"041"</f>
        <v>041</v>
      </c>
      <c r="F258">
        <v>6</v>
      </c>
      <c r="G258" t="str">
        <f t="shared" si="62"/>
        <v>99</v>
      </c>
      <c r="H258" t="str">
        <f t="shared" si="61"/>
        <v>0</v>
      </c>
      <c r="I258" t="str">
        <f t="shared" si="58"/>
        <v>00</v>
      </c>
      <c r="J258" t="s">
        <v>87</v>
      </c>
      <c r="K258" s="1">
        <v>17296.37</v>
      </c>
    </row>
    <row r="259" spans="1:11" x14ac:dyDescent="0.35">
      <c r="A259">
        <v>198</v>
      </c>
      <c r="B259" t="str">
        <f t="shared" si="59"/>
        <v>23</v>
      </c>
      <c r="C259">
        <v>6144</v>
      </c>
      <c r="D259" t="str">
        <f t="shared" si="60"/>
        <v>00</v>
      </c>
      <c r="E259" t="str">
        <f>"042"</f>
        <v>042</v>
      </c>
      <c r="F259">
        <v>6</v>
      </c>
      <c r="G259" t="str">
        <f t="shared" si="62"/>
        <v>99</v>
      </c>
      <c r="H259" t="str">
        <f t="shared" si="61"/>
        <v>0</v>
      </c>
      <c r="I259" t="str">
        <f t="shared" si="58"/>
        <v>00</v>
      </c>
      <c r="J259" t="s">
        <v>87</v>
      </c>
      <c r="K259" s="1">
        <v>8206.43</v>
      </c>
    </row>
    <row r="260" spans="1:11" x14ac:dyDescent="0.35">
      <c r="A260">
        <v>198</v>
      </c>
      <c r="B260" t="str">
        <f t="shared" si="59"/>
        <v>23</v>
      </c>
      <c r="C260">
        <v>6144</v>
      </c>
      <c r="D260" t="str">
        <f t="shared" si="60"/>
        <v>00</v>
      </c>
      <c r="E260" t="str">
        <f>"101"</f>
        <v>101</v>
      </c>
      <c r="F260">
        <v>6</v>
      </c>
      <c r="G260" t="str">
        <f t="shared" si="62"/>
        <v>99</v>
      </c>
      <c r="H260" t="str">
        <f t="shared" si="61"/>
        <v>0</v>
      </c>
      <c r="I260" t="str">
        <f t="shared" si="58"/>
        <v>00</v>
      </c>
      <c r="J260" t="s">
        <v>87</v>
      </c>
      <c r="K260" s="1">
        <v>12865.43</v>
      </c>
    </row>
    <row r="261" spans="1:11" x14ac:dyDescent="0.35">
      <c r="A261">
        <v>198</v>
      </c>
      <c r="B261" t="str">
        <f t="shared" si="59"/>
        <v>23</v>
      </c>
      <c r="C261">
        <v>6144</v>
      </c>
      <c r="D261" t="str">
        <f t="shared" si="60"/>
        <v>00</v>
      </c>
      <c r="E261" t="str">
        <f>"102"</f>
        <v>102</v>
      </c>
      <c r="F261">
        <v>6</v>
      </c>
      <c r="G261" t="str">
        <f t="shared" si="62"/>
        <v>99</v>
      </c>
      <c r="H261" t="str">
        <f t="shared" si="61"/>
        <v>0</v>
      </c>
      <c r="I261" t="str">
        <f t="shared" si="58"/>
        <v>00</v>
      </c>
      <c r="J261" t="s">
        <v>87</v>
      </c>
      <c r="K261" s="1">
        <v>9896.49</v>
      </c>
    </row>
    <row r="262" spans="1:11" x14ac:dyDescent="0.35">
      <c r="A262">
        <v>198</v>
      </c>
      <c r="B262" t="str">
        <f t="shared" si="59"/>
        <v>23</v>
      </c>
      <c r="C262">
        <v>6144</v>
      </c>
      <c r="D262" t="str">
        <f t="shared" si="60"/>
        <v>00</v>
      </c>
      <c r="E262" t="str">
        <f>"103"</f>
        <v>103</v>
      </c>
      <c r="F262">
        <v>6</v>
      </c>
      <c r="G262" t="str">
        <f t="shared" si="62"/>
        <v>99</v>
      </c>
      <c r="H262" t="str">
        <f t="shared" si="61"/>
        <v>0</v>
      </c>
      <c r="I262" t="str">
        <f t="shared" si="58"/>
        <v>00</v>
      </c>
      <c r="J262" t="s">
        <v>87</v>
      </c>
      <c r="K262" s="1">
        <v>12924.86</v>
      </c>
    </row>
    <row r="263" spans="1:11" x14ac:dyDescent="0.35">
      <c r="A263">
        <v>198</v>
      </c>
      <c r="B263" t="str">
        <f t="shared" si="59"/>
        <v>23</v>
      </c>
      <c r="C263">
        <v>6144</v>
      </c>
      <c r="D263" t="str">
        <f t="shared" si="60"/>
        <v>00</v>
      </c>
      <c r="E263" t="str">
        <f>"105"</f>
        <v>105</v>
      </c>
      <c r="F263">
        <v>6</v>
      </c>
      <c r="G263" t="str">
        <f t="shared" si="62"/>
        <v>99</v>
      </c>
      <c r="H263" t="str">
        <f t="shared" si="61"/>
        <v>0</v>
      </c>
      <c r="I263" t="str">
        <f t="shared" si="58"/>
        <v>00</v>
      </c>
      <c r="J263" t="s">
        <v>87</v>
      </c>
      <c r="K263" s="1">
        <v>3343.78</v>
      </c>
    </row>
    <row r="264" spans="1:11" x14ac:dyDescent="0.35">
      <c r="A264">
        <v>198</v>
      </c>
      <c r="B264" t="str">
        <f t="shared" si="59"/>
        <v>23</v>
      </c>
      <c r="C264">
        <v>6144</v>
      </c>
      <c r="D264" t="str">
        <f t="shared" si="60"/>
        <v>00</v>
      </c>
      <c r="E264" t="str">
        <f>"107"</f>
        <v>107</v>
      </c>
      <c r="F264">
        <v>6</v>
      </c>
      <c r="G264" t="str">
        <f t="shared" si="62"/>
        <v>99</v>
      </c>
      <c r="H264" t="str">
        <f t="shared" si="61"/>
        <v>0</v>
      </c>
      <c r="I264" t="str">
        <f t="shared" si="58"/>
        <v>00</v>
      </c>
      <c r="J264" t="s">
        <v>87</v>
      </c>
      <c r="K264" s="1">
        <v>9604.31</v>
      </c>
    </row>
    <row r="265" spans="1:11" x14ac:dyDescent="0.35">
      <c r="A265">
        <v>198</v>
      </c>
      <c r="B265" t="str">
        <f t="shared" si="59"/>
        <v>23</v>
      </c>
      <c r="C265">
        <v>6144</v>
      </c>
      <c r="D265" t="str">
        <f t="shared" si="60"/>
        <v>00</v>
      </c>
      <c r="E265" t="str">
        <f>"999"</f>
        <v>999</v>
      </c>
      <c r="F265">
        <v>6</v>
      </c>
      <c r="G265" t="str">
        <f t="shared" si="62"/>
        <v>99</v>
      </c>
      <c r="H265" t="str">
        <f t="shared" si="61"/>
        <v>0</v>
      </c>
      <c r="I265" t="str">
        <f t="shared" si="58"/>
        <v>00</v>
      </c>
      <c r="J265" t="s">
        <v>87</v>
      </c>
      <c r="K265" s="1">
        <v>2797.1</v>
      </c>
    </row>
    <row r="266" spans="1:11" x14ac:dyDescent="0.35">
      <c r="A266">
        <v>198</v>
      </c>
      <c r="B266" t="str">
        <f t="shared" si="59"/>
        <v>23</v>
      </c>
      <c r="C266">
        <v>6144</v>
      </c>
      <c r="D266" t="str">
        <f t="shared" si="60"/>
        <v>00</v>
      </c>
      <c r="E266" t="str">
        <f>"999"</f>
        <v>999</v>
      </c>
      <c r="F266">
        <v>6</v>
      </c>
      <c r="G266" t="str">
        <f t="shared" si="62"/>
        <v>99</v>
      </c>
      <c r="H266" t="str">
        <f t="shared" si="61"/>
        <v>0</v>
      </c>
      <c r="I266" t="str">
        <f>"MB"</f>
        <v>MB</v>
      </c>
      <c r="J266" t="s">
        <v>91</v>
      </c>
      <c r="K266" s="1">
        <v>5810</v>
      </c>
    </row>
    <row r="267" spans="1:11" x14ac:dyDescent="0.35">
      <c r="A267">
        <v>198</v>
      </c>
      <c r="B267" t="str">
        <f t="shared" si="59"/>
        <v>23</v>
      </c>
      <c r="C267">
        <v>6144</v>
      </c>
      <c r="D267" t="str">
        <f>"35"</f>
        <v>35</v>
      </c>
      <c r="E267" t="str">
        <f>"001"</f>
        <v>001</v>
      </c>
      <c r="F267">
        <v>6</v>
      </c>
      <c r="G267" t="str">
        <f t="shared" si="62"/>
        <v>99</v>
      </c>
      <c r="H267" t="str">
        <f t="shared" si="61"/>
        <v>0</v>
      </c>
      <c r="I267" t="str">
        <f t="shared" ref="I267:I281" si="63">"00"</f>
        <v>00</v>
      </c>
      <c r="J267" t="s">
        <v>87</v>
      </c>
      <c r="K267">
        <v>0</v>
      </c>
    </row>
    <row r="268" spans="1:11" x14ac:dyDescent="0.35">
      <c r="A268">
        <v>198</v>
      </c>
      <c r="B268" t="str">
        <f t="shared" ref="B268:B289" si="64">"31"</f>
        <v>31</v>
      </c>
      <c r="C268">
        <v>6144</v>
      </c>
      <c r="D268" t="str">
        <f t="shared" ref="D268:D286" si="65">"00"</f>
        <v>00</v>
      </c>
      <c r="E268" t="str">
        <f>"001"</f>
        <v>001</v>
      </c>
      <c r="F268">
        <v>6</v>
      </c>
      <c r="G268" t="str">
        <f t="shared" si="62"/>
        <v>99</v>
      </c>
      <c r="H268" t="str">
        <f t="shared" si="61"/>
        <v>0</v>
      </c>
      <c r="I268" t="str">
        <f t="shared" si="63"/>
        <v>00</v>
      </c>
      <c r="J268" t="s">
        <v>87</v>
      </c>
      <c r="K268" s="1">
        <v>10469.129999999999</v>
      </c>
    </row>
    <row r="269" spans="1:11" x14ac:dyDescent="0.35">
      <c r="A269">
        <v>198</v>
      </c>
      <c r="B269" t="str">
        <f t="shared" si="64"/>
        <v>31</v>
      </c>
      <c r="C269">
        <v>6144</v>
      </c>
      <c r="D269" t="str">
        <f t="shared" si="65"/>
        <v>00</v>
      </c>
      <c r="E269" t="str">
        <f>"041"</f>
        <v>041</v>
      </c>
      <c r="F269">
        <v>6</v>
      </c>
      <c r="G269" t="str">
        <f>"30"</f>
        <v>30</v>
      </c>
      <c r="H269" t="str">
        <f t="shared" si="61"/>
        <v>0</v>
      </c>
      <c r="I269" t="str">
        <f t="shared" si="63"/>
        <v>00</v>
      </c>
      <c r="J269" t="s">
        <v>87</v>
      </c>
      <c r="K269" s="1">
        <v>1662.86</v>
      </c>
    </row>
    <row r="270" spans="1:11" x14ac:dyDescent="0.35">
      <c r="A270">
        <v>198</v>
      </c>
      <c r="B270" t="str">
        <f t="shared" si="64"/>
        <v>31</v>
      </c>
      <c r="C270">
        <v>6144</v>
      </c>
      <c r="D270" t="str">
        <f t="shared" si="65"/>
        <v>00</v>
      </c>
      <c r="E270" t="str">
        <f>"041"</f>
        <v>041</v>
      </c>
      <c r="F270">
        <v>6</v>
      </c>
      <c r="G270" t="str">
        <f>"99"</f>
        <v>99</v>
      </c>
      <c r="H270" t="str">
        <f t="shared" si="61"/>
        <v>0</v>
      </c>
      <c r="I270" t="str">
        <f t="shared" si="63"/>
        <v>00</v>
      </c>
      <c r="J270" t="s">
        <v>87</v>
      </c>
      <c r="K270" s="1">
        <v>5358.62</v>
      </c>
    </row>
    <row r="271" spans="1:11" x14ac:dyDescent="0.35">
      <c r="A271">
        <v>198</v>
      </c>
      <c r="B271" t="str">
        <f t="shared" si="64"/>
        <v>31</v>
      </c>
      <c r="C271">
        <v>6144</v>
      </c>
      <c r="D271" t="str">
        <f t="shared" si="65"/>
        <v>00</v>
      </c>
      <c r="E271" t="str">
        <f>"042"</f>
        <v>042</v>
      </c>
      <c r="F271">
        <v>6</v>
      </c>
      <c r="G271" t="str">
        <f>"30"</f>
        <v>30</v>
      </c>
      <c r="H271" t="str">
        <f t="shared" si="61"/>
        <v>0</v>
      </c>
      <c r="I271" t="str">
        <f t="shared" si="63"/>
        <v>00</v>
      </c>
      <c r="J271" t="s">
        <v>87</v>
      </c>
      <c r="K271">
        <v>926.71</v>
      </c>
    </row>
    <row r="272" spans="1:11" x14ac:dyDescent="0.35">
      <c r="A272">
        <v>198</v>
      </c>
      <c r="B272" t="str">
        <f t="shared" si="64"/>
        <v>31</v>
      </c>
      <c r="C272">
        <v>6144</v>
      </c>
      <c r="D272" t="str">
        <f t="shared" si="65"/>
        <v>00</v>
      </c>
      <c r="E272" t="str">
        <f>"042"</f>
        <v>042</v>
      </c>
      <c r="F272">
        <v>6</v>
      </c>
      <c r="G272" t="str">
        <f>"99"</f>
        <v>99</v>
      </c>
      <c r="H272" t="str">
        <f t="shared" si="61"/>
        <v>0</v>
      </c>
      <c r="I272" t="str">
        <f t="shared" si="63"/>
        <v>00</v>
      </c>
      <c r="J272" t="s">
        <v>87</v>
      </c>
      <c r="K272" s="1">
        <v>2962.68</v>
      </c>
    </row>
    <row r="273" spans="1:11" x14ac:dyDescent="0.35">
      <c r="A273">
        <v>198</v>
      </c>
      <c r="B273" t="str">
        <f t="shared" si="64"/>
        <v>31</v>
      </c>
      <c r="C273">
        <v>6144</v>
      </c>
      <c r="D273" t="str">
        <f t="shared" si="65"/>
        <v>00</v>
      </c>
      <c r="E273" t="str">
        <f>"101"</f>
        <v>101</v>
      </c>
      <c r="F273">
        <v>6</v>
      </c>
      <c r="G273" t="str">
        <f>"99"</f>
        <v>99</v>
      </c>
      <c r="H273" t="str">
        <f t="shared" si="61"/>
        <v>0</v>
      </c>
      <c r="I273" t="str">
        <f t="shared" si="63"/>
        <v>00</v>
      </c>
      <c r="J273" t="s">
        <v>87</v>
      </c>
      <c r="K273" s="1">
        <v>4037.77</v>
      </c>
    </row>
    <row r="274" spans="1:11" x14ac:dyDescent="0.35">
      <c r="A274">
        <v>198</v>
      </c>
      <c r="B274" t="str">
        <f t="shared" si="64"/>
        <v>31</v>
      </c>
      <c r="C274">
        <v>6144</v>
      </c>
      <c r="D274" t="str">
        <f t="shared" si="65"/>
        <v>00</v>
      </c>
      <c r="E274" t="str">
        <f>"102"</f>
        <v>102</v>
      </c>
      <c r="F274">
        <v>6</v>
      </c>
      <c r="G274" t="str">
        <f>"30"</f>
        <v>30</v>
      </c>
      <c r="H274" t="str">
        <f t="shared" si="61"/>
        <v>0</v>
      </c>
      <c r="I274" t="str">
        <f t="shared" si="63"/>
        <v>00</v>
      </c>
      <c r="J274" t="s">
        <v>87</v>
      </c>
      <c r="K274" s="1">
        <v>1371.75</v>
      </c>
    </row>
    <row r="275" spans="1:11" x14ac:dyDescent="0.35">
      <c r="A275">
        <v>198</v>
      </c>
      <c r="B275" t="str">
        <f t="shared" si="64"/>
        <v>31</v>
      </c>
      <c r="C275">
        <v>6144</v>
      </c>
      <c r="D275" t="str">
        <f t="shared" si="65"/>
        <v>00</v>
      </c>
      <c r="E275" t="str">
        <f>"102"</f>
        <v>102</v>
      </c>
      <c r="F275">
        <v>6</v>
      </c>
      <c r="G275" t="str">
        <f>"99"</f>
        <v>99</v>
      </c>
      <c r="H275" t="str">
        <f t="shared" si="61"/>
        <v>0</v>
      </c>
      <c r="I275" t="str">
        <f t="shared" si="63"/>
        <v>00</v>
      </c>
      <c r="J275" t="s">
        <v>87</v>
      </c>
      <c r="K275" s="1">
        <v>1541.3</v>
      </c>
    </row>
    <row r="276" spans="1:11" x14ac:dyDescent="0.35">
      <c r="A276">
        <v>198</v>
      </c>
      <c r="B276" t="str">
        <f t="shared" si="64"/>
        <v>31</v>
      </c>
      <c r="C276">
        <v>6144</v>
      </c>
      <c r="D276" t="str">
        <f t="shared" si="65"/>
        <v>00</v>
      </c>
      <c r="E276" t="str">
        <f>"103"</f>
        <v>103</v>
      </c>
      <c r="F276">
        <v>6</v>
      </c>
      <c r="G276" t="str">
        <f>"30"</f>
        <v>30</v>
      </c>
      <c r="H276" t="str">
        <f t="shared" si="61"/>
        <v>0</v>
      </c>
      <c r="I276" t="str">
        <f t="shared" si="63"/>
        <v>00</v>
      </c>
      <c r="J276" t="s">
        <v>87</v>
      </c>
      <c r="K276">
        <v>915.93</v>
      </c>
    </row>
    <row r="277" spans="1:11" x14ac:dyDescent="0.35">
      <c r="A277">
        <v>198</v>
      </c>
      <c r="B277" t="str">
        <f t="shared" si="64"/>
        <v>31</v>
      </c>
      <c r="C277">
        <v>6144</v>
      </c>
      <c r="D277" t="str">
        <f t="shared" si="65"/>
        <v>00</v>
      </c>
      <c r="E277" t="str">
        <f>"103"</f>
        <v>103</v>
      </c>
      <c r="F277">
        <v>6</v>
      </c>
      <c r="G277" t="str">
        <f>"99"</f>
        <v>99</v>
      </c>
      <c r="H277" t="str">
        <f t="shared" si="61"/>
        <v>0</v>
      </c>
      <c r="I277" t="str">
        <f t="shared" si="63"/>
        <v>00</v>
      </c>
      <c r="J277" t="s">
        <v>87</v>
      </c>
      <c r="K277" s="1">
        <v>2938.26</v>
      </c>
    </row>
    <row r="278" spans="1:11" x14ac:dyDescent="0.35">
      <c r="A278">
        <v>198</v>
      </c>
      <c r="B278" t="str">
        <f t="shared" si="64"/>
        <v>31</v>
      </c>
      <c r="C278">
        <v>6144</v>
      </c>
      <c r="D278" t="str">
        <f t="shared" si="65"/>
        <v>00</v>
      </c>
      <c r="E278" t="str">
        <f>"105"</f>
        <v>105</v>
      </c>
      <c r="F278">
        <v>6</v>
      </c>
      <c r="G278" t="str">
        <f>"99"</f>
        <v>99</v>
      </c>
      <c r="H278" t="str">
        <f t="shared" si="61"/>
        <v>0</v>
      </c>
      <c r="I278" t="str">
        <f t="shared" si="63"/>
        <v>00</v>
      </c>
      <c r="J278" t="s">
        <v>87</v>
      </c>
      <c r="K278" s="1">
        <v>3803.38</v>
      </c>
    </row>
    <row r="279" spans="1:11" x14ac:dyDescent="0.35">
      <c r="A279">
        <v>198</v>
      </c>
      <c r="B279" t="str">
        <f t="shared" si="64"/>
        <v>31</v>
      </c>
      <c r="C279">
        <v>6144</v>
      </c>
      <c r="D279" t="str">
        <f t="shared" si="65"/>
        <v>00</v>
      </c>
      <c r="E279" t="str">
        <f>"107"</f>
        <v>107</v>
      </c>
      <c r="F279">
        <v>6</v>
      </c>
      <c r="G279" t="str">
        <f>"30"</f>
        <v>30</v>
      </c>
      <c r="H279" t="str">
        <f t="shared" si="61"/>
        <v>0</v>
      </c>
      <c r="I279" t="str">
        <f t="shared" si="63"/>
        <v>00</v>
      </c>
      <c r="J279" t="s">
        <v>87</v>
      </c>
      <c r="K279" s="1">
        <v>1831.86</v>
      </c>
    </row>
    <row r="280" spans="1:11" x14ac:dyDescent="0.35">
      <c r="A280">
        <v>198</v>
      </c>
      <c r="B280" t="str">
        <f t="shared" si="64"/>
        <v>31</v>
      </c>
      <c r="C280">
        <v>6144</v>
      </c>
      <c r="D280" t="str">
        <f t="shared" si="65"/>
        <v>00</v>
      </c>
      <c r="E280" t="str">
        <f>"107"</f>
        <v>107</v>
      </c>
      <c r="F280">
        <v>6</v>
      </c>
      <c r="G280" t="str">
        <f>"99"</f>
        <v>99</v>
      </c>
      <c r="H280" t="str">
        <f t="shared" si="61"/>
        <v>0</v>
      </c>
      <c r="I280" t="str">
        <f t="shared" si="63"/>
        <v>00</v>
      </c>
      <c r="J280" t="s">
        <v>87</v>
      </c>
      <c r="K280" s="1">
        <v>2022.33</v>
      </c>
    </row>
    <row r="281" spans="1:11" x14ac:dyDescent="0.35">
      <c r="A281">
        <v>198</v>
      </c>
      <c r="B281" t="str">
        <f t="shared" si="64"/>
        <v>31</v>
      </c>
      <c r="C281">
        <v>6144</v>
      </c>
      <c r="D281" t="str">
        <f t="shared" si="65"/>
        <v>00</v>
      </c>
      <c r="E281" t="str">
        <f t="shared" ref="E281:E291" si="66">"999"</f>
        <v>999</v>
      </c>
      <c r="F281">
        <v>6</v>
      </c>
      <c r="G281" t="str">
        <f>"23"</f>
        <v>23</v>
      </c>
      <c r="H281" t="str">
        <f>"S"</f>
        <v>S</v>
      </c>
      <c r="I281" t="str">
        <f t="shared" si="63"/>
        <v>00</v>
      </c>
      <c r="J281" t="s">
        <v>93</v>
      </c>
      <c r="K281" s="1">
        <v>19791.98</v>
      </c>
    </row>
    <row r="282" spans="1:11" x14ac:dyDescent="0.35">
      <c r="A282">
        <v>198</v>
      </c>
      <c r="B282" t="str">
        <f t="shared" si="64"/>
        <v>31</v>
      </c>
      <c r="C282">
        <v>6144</v>
      </c>
      <c r="D282" t="str">
        <f t="shared" si="65"/>
        <v>00</v>
      </c>
      <c r="E282" t="str">
        <f t="shared" si="66"/>
        <v>999</v>
      </c>
      <c r="F282">
        <v>6</v>
      </c>
      <c r="G282" t="str">
        <f>"23"</f>
        <v>23</v>
      </c>
      <c r="H282" t="str">
        <f>"S"</f>
        <v>S</v>
      </c>
      <c r="I282" t="str">
        <f>"AF"</f>
        <v>AF</v>
      </c>
      <c r="J282" t="s">
        <v>87</v>
      </c>
      <c r="K282">
        <v>0</v>
      </c>
    </row>
    <row r="283" spans="1:11" x14ac:dyDescent="0.35">
      <c r="A283">
        <v>198</v>
      </c>
      <c r="B283" t="str">
        <f t="shared" si="64"/>
        <v>31</v>
      </c>
      <c r="C283">
        <v>6144</v>
      </c>
      <c r="D283" t="str">
        <f t="shared" si="65"/>
        <v>00</v>
      </c>
      <c r="E283" t="str">
        <f t="shared" si="66"/>
        <v>999</v>
      </c>
      <c r="F283">
        <v>6</v>
      </c>
      <c r="G283" t="str">
        <f>"23"</f>
        <v>23</v>
      </c>
      <c r="H283" t="str">
        <f>"S"</f>
        <v>S</v>
      </c>
      <c r="I283" t="str">
        <f>"DG"</f>
        <v>DG</v>
      </c>
      <c r="J283" t="s">
        <v>87</v>
      </c>
      <c r="K283" s="1">
        <v>1153.04</v>
      </c>
    </row>
    <row r="284" spans="1:11" x14ac:dyDescent="0.35">
      <c r="A284">
        <v>198</v>
      </c>
      <c r="B284" t="str">
        <f t="shared" si="64"/>
        <v>31</v>
      </c>
      <c r="C284">
        <v>6144</v>
      </c>
      <c r="D284" t="str">
        <f t="shared" si="65"/>
        <v>00</v>
      </c>
      <c r="E284" t="str">
        <f t="shared" si="66"/>
        <v>999</v>
      </c>
      <c r="F284">
        <v>6</v>
      </c>
      <c r="G284" t="str">
        <f>"23"</f>
        <v>23</v>
      </c>
      <c r="H284" t="str">
        <f>"S"</f>
        <v>S</v>
      </c>
      <c r="I284" t="str">
        <f>"LP"</f>
        <v>LP</v>
      </c>
      <c r="J284" t="s">
        <v>87</v>
      </c>
      <c r="K284" s="1">
        <v>1262.31</v>
      </c>
    </row>
    <row r="285" spans="1:11" x14ac:dyDescent="0.35">
      <c r="A285">
        <v>198</v>
      </c>
      <c r="B285" t="str">
        <f t="shared" si="64"/>
        <v>31</v>
      </c>
      <c r="C285">
        <v>6144</v>
      </c>
      <c r="D285" t="str">
        <f t="shared" si="65"/>
        <v>00</v>
      </c>
      <c r="E285" t="str">
        <f t="shared" si="66"/>
        <v>999</v>
      </c>
      <c r="F285">
        <v>6</v>
      </c>
      <c r="G285" t="str">
        <f>"26"</f>
        <v>26</v>
      </c>
      <c r="H285" t="str">
        <f>"0"</f>
        <v>0</v>
      </c>
      <c r="I285" t="str">
        <f>"00"</f>
        <v>00</v>
      </c>
      <c r="J285" t="s">
        <v>87</v>
      </c>
      <c r="K285">
        <v>234</v>
      </c>
    </row>
    <row r="286" spans="1:11" x14ac:dyDescent="0.35">
      <c r="A286">
        <v>198</v>
      </c>
      <c r="B286" t="str">
        <f t="shared" si="64"/>
        <v>31</v>
      </c>
      <c r="C286">
        <v>6144</v>
      </c>
      <c r="D286" t="str">
        <f t="shared" si="65"/>
        <v>00</v>
      </c>
      <c r="E286" t="str">
        <f t="shared" si="66"/>
        <v>999</v>
      </c>
      <c r="F286">
        <v>6</v>
      </c>
      <c r="G286" t="str">
        <f>"99"</f>
        <v>99</v>
      </c>
      <c r="H286" t="str">
        <f>"0"</f>
        <v>0</v>
      </c>
      <c r="I286" t="str">
        <f>"MB"</f>
        <v>MB</v>
      </c>
      <c r="J286" t="s">
        <v>91</v>
      </c>
      <c r="K286" s="1">
        <v>3600</v>
      </c>
    </row>
    <row r="287" spans="1:11" x14ac:dyDescent="0.35">
      <c r="A287">
        <v>198</v>
      </c>
      <c r="B287" t="str">
        <f t="shared" si="64"/>
        <v>31</v>
      </c>
      <c r="C287">
        <v>6144</v>
      </c>
      <c r="D287" t="str">
        <f>"01"</f>
        <v>01</v>
      </c>
      <c r="E287" t="str">
        <f t="shared" si="66"/>
        <v>999</v>
      </c>
      <c r="F287">
        <v>6</v>
      </c>
      <c r="G287" t="str">
        <f>"23"</f>
        <v>23</v>
      </c>
      <c r="H287" t="str">
        <f>"S"</f>
        <v>S</v>
      </c>
      <c r="I287" t="str">
        <f>"LD"</f>
        <v>LD</v>
      </c>
      <c r="J287" t="s">
        <v>87</v>
      </c>
      <c r="K287">
        <v>546</v>
      </c>
    </row>
    <row r="288" spans="1:11" x14ac:dyDescent="0.35">
      <c r="A288">
        <v>198</v>
      </c>
      <c r="B288" t="str">
        <f t="shared" si="64"/>
        <v>31</v>
      </c>
      <c r="C288">
        <v>6144</v>
      </c>
      <c r="D288" t="str">
        <f>"35"</f>
        <v>35</v>
      </c>
      <c r="E288" t="str">
        <f t="shared" si="66"/>
        <v>999</v>
      </c>
      <c r="F288">
        <v>6</v>
      </c>
      <c r="G288" t="str">
        <f>"99"</f>
        <v>99</v>
      </c>
      <c r="H288" t="str">
        <f>"0"</f>
        <v>0</v>
      </c>
      <c r="I288" t="str">
        <f>"00"</f>
        <v>00</v>
      </c>
      <c r="J288" t="s">
        <v>87</v>
      </c>
      <c r="K288" s="1">
        <v>2669.55</v>
      </c>
    </row>
    <row r="289" spans="1:11" x14ac:dyDescent="0.35">
      <c r="A289">
        <v>198</v>
      </c>
      <c r="B289" t="str">
        <f t="shared" si="64"/>
        <v>31</v>
      </c>
      <c r="C289">
        <v>6144</v>
      </c>
      <c r="D289" t="str">
        <f>"85"</f>
        <v>85</v>
      </c>
      <c r="E289" t="str">
        <f t="shared" si="66"/>
        <v>999</v>
      </c>
      <c r="F289">
        <v>6</v>
      </c>
      <c r="G289" t="str">
        <f>"99"</f>
        <v>99</v>
      </c>
      <c r="H289" t="str">
        <f>"0"</f>
        <v>0</v>
      </c>
      <c r="I289" t="str">
        <f>"00"</f>
        <v>00</v>
      </c>
      <c r="J289" t="s">
        <v>87</v>
      </c>
      <c r="K289" s="1">
        <v>1259.67</v>
      </c>
    </row>
    <row r="290" spans="1:11" x14ac:dyDescent="0.35">
      <c r="A290">
        <v>198</v>
      </c>
      <c r="B290" t="str">
        <f>"32"</f>
        <v>32</v>
      </c>
      <c r="C290">
        <v>6144</v>
      </c>
      <c r="D290" t="str">
        <f t="shared" ref="D290:D300" si="67">"00"</f>
        <v>00</v>
      </c>
      <c r="E290" t="str">
        <f t="shared" si="66"/>
        <v>999</v>
      </c>
      <c r="F290">
        <v>6</v>
      </c>
      <c r="G290" t="str">
        <f>"31"</f>
        <v>31</v>
      </c>
      <c r="H290" t="str">
        <f>"0"</f>
        <v>0</v>
      </c>
      <c r="I290" t="str">
        <f>"00"</f>
        <v>00</v>
      </c>
      <c r="J290" t="s">
        <v>87</v>
      </c>
      <c r="K290" s="1">
        <v>3985.33</v>
      </c>
    </row>
    <row r="291" spans="1:11" x14ac:dyDescent="0.35">
      <c r="A291">
        <v>198</v>
      </c>
      <c r="B291" t="str">
        <f>"32"</f>
        <v>32</v>
      </c>
      <c r="C291">
        <v>6144</v>
      </c>
      <c r="D291" t="str">
        <f t="shared" si="67"/>
        <v>00</v>
      </c>
      <c r="E291" t="str">
        <f t="shared" si="66"/>
        <v>999</v>
      </c>
      <c r="F291">
        <v>6</v>
      </c>
      <c r="G291" t="str">
        <f t="shared" ref="G291:G301" si="68">"99"</f>
        <v>99</v>
      </c>
      <c r="H291" t="str">
        <f>"0"</f>
        <v>0</v>
      </c>
      <c r="I291" t="str">
        <f>"MB"</f>
        <v>MB</v>
      </c>
      <c r="J291" t="s">
        <v>91</v>
      </c>
      <c r="K291">
        <v>210</v>
      </c>
    </row>
    <row r="292" spans="1:11" x14ac:dyDescent="0.35">
      <c r="A292">
        <v>198</v>
      </c>
      <c r="B292" t="str">
        <f t="shared" ref="B292:B301" si="69">"33"</f>
        <v>33</v>
      </c>
      <c r="C292">
        <v>6144</v>
      </c>
      <c r="D292" t="str">
        <f t="shared" si="67"/>
        <v>00</v>
      </c>
      <c r="E292" t="str">
        <f>"001"</f>
        <v>001</v>
      </c>
      <c r="F292">
        <v>6</v>
      </c>
      <c r="G292" t="str">
        <f t="shared" si="68"/>
        <v>99</v>
      </c>
      <c r="H292" t="str">
        <f t="shared" ref="H292:H298" si="70">"S"</f>
        <v>S</v>
      </c>
      <c r="I292" t="str">
        <f t="shared" ref="I292:I298" si="71">"00"</f>
        <v>00</v>
      </c>
      <c r="J292" t="s">
        <v>94</v>
      </c>
      <c r="K292" s="1">
        <v>2558.41</v>
      </c>
    </row>
    <row r="293" spans="1:11" x14ac:dyDescent="0.35">
      <c r="A293">
        <v>198</v>
      </c>
      <c r="B293" t="str">
        <f t="shared" si="69"/>
        <v>33</v>
      </c>
      <c r="C293">
        <v>6144</v>
      </c>
      <c r="D293" t="str">
        <f t="shared" si="67"/>
        <v>00</v>
      </c>
      <c r="E293" t="str">
        <f>"041"</f>
        <v>041</v>
      </c>
      <c r="F293">
        <v>6</v>
      </c>
      <c r="G293" t="str">
        <f t="shared" si="68"/>
        <v>99</v>
      </c>
      <c r="H293" t="str">
        <f t="shared" si="70"/>
        <v>S</v>
      </c>
      <c r="I293" t="str">
        <f t="shared" si="71"/>
        <v>00</v>
      </c>
      <c r="J293" t="s">
        <v>94</v>
      </c>
      <c r="K293" s="1">
        <v>2555.94</v>
      </c>
    </row>
    <row r="294" spans="1:11" x14ac:dyDescent="0.35">
      <c r="A294">
        <v>198</v>
      </c>
      <c r="B294" t="str">
        <f t="shared" si="69"/>
        <v>33</v>
      </c>
      <c r="C294">
        <v>6144</v>
      </c>
      <c r="D294" t="str">
        <f t="shared" si="67"/>
        <v>00</v>
      </c>
      <c r="E294" t="str">
        <f>"101"</f>
        <v>101</v>
      </c>
      <c r="F294">
        <v>6</v>
      </c>
      <c r="G294" t="str">
        <f t="shared" si="68"/>
        <v>99</v>
      </c>
      <c r="H294" t="str">
        <f t="shared" si="70"/>
        <v>S</v>
      </c>
      <c r="I294" t="str">
        <f t="shared" si="71"/>
        <v>00</v>
      </c>
      <c r="J294" t="s">
        <v>94</v>
      </c>
      <c r="K294" s="1">
        <v>2386.25</v>
      </c>
    </row>
    <row r="295" spans="1:11" x14ac:dyDescent="0.35">
      <c r="A295">
        <v>198</v>
      </c>
      <c r="B295" t="str">
        <f t="shared" si="69"/>
        <v>33</v>
      </c>
      <c r="C295">
        <v>6144</v>
      </c>
      <c r="D295" t="str">
        <f t="shared" si="67"/>
        <v>00</v>
      </c>
      <c r="E295" t="str">
        <f>"102"</f>
        <v>102</v>
      </c>
      <c r="F295">
        <v>6</v>
      </c>
      <c r="G295" t="str">
        <f t="shared" si="68"/>
        <v>99</v>
      </c>
      <c r="H295" t="str">
        <f t="shared" si="70"/>
        <v>S</v>
      </c>
      <c r="I295" t="str">
        <f t="shared" si="71"/>
        <v>00</v>
      </c>
      <c r="J295" t="s">
        <v>94</v>
      </c>
      <c r="K295">
        <v>0</v>
      </c>
    </row>
    <row r="296" spans="1:11" x14ac:dyDescent="0.35">
      <c r="A296">
        <v>198</v>
      </c>
      <c r="B296" t="str">
        <f t="shared" si="69"/>
        <v>33</v>
      </c>
      <c r="C296">
        <v>6144</v>
      </c>
      <c r="D296" t="str">
        <f t="shared" si="67"/>
        <v>00</v>
      </c>
      <c r="E296" t="str">
        <f>"103"</f>
        <v>103</v>
      </c>
      <c r="F296">
        <v>6</v>
      </c>
      <c r="G296" t="str">
        <f t="shared" si="68"/>
        <v>99</v>
      </c>
      <c r="H296" t="str">
        <f t="shared" si="70"/>
        <v>S</v>
      </c>
      <c r="I296" t="str">
        <f t="shared" si="71"/>
        <v>00</v>
      </c>
      <c r="J296" t="s">
        <v>94</v>
      </c>
      <c r="K296" s="1">
        <v>2779.51</v>
      </c>
    </row>
    <row r="297" spans="1:11" x14ac:dyDescent="0.35">
      <c r="A297">
        <v>198</v>
      </c>
      <c r="B297" t="str">
        <f t="shared" si="69"/>
        <v>33</v>
      </c>
      <c r="C297">
        <v>6144</v>
      </c>
      <c r="D297" t="str">
        <f t="shared" si="67"/>
        <v>00</v>
      </c>
      <c r="E297" t="str">
        <f>"105"</f>
        <v>105</v>
      </c>
      <c r="F297">
        <v>6</v>
      </c>
      <c r="G297" t="str">
        <f t="shared" si="68"/>
        <v>99</v>
      </c>
      <c r="H297" t="str">
        <f t="shared" si="70"/>
        <v>S</v>
      </c>
      <c r="I297" t="str">
        <f t="shared" si="71"/>
        <v>00</v>
      </c>
      <c r="J297" t="s">
        <v>94</v>
      </c>
      <c r="K297" s="1">
        <v>2699.04</v>
      </c>
    </row>
    <row r="298" spans="1:11" x14ac:dyDescent="0.35">
      <c r="A298">
        <v>198</v>
      </c>
      <c r="B298" t="str">
        <f t="shared" si="69"/>
        <v>33</v>
      </c>
      <c r="C298">
        <v>6144</v>
      </c>
      <c r="D298" t="str">
        <f t="shared" si="67"/>
        <v>00</v>
      </c>
      <c r="E298" t="str">
        <f>"107"</f>
        <v>107</v>
      </c>
      <c r="F298">
        <v>6</v>
      </c>
      <c r="G298" t="str">
        <f t="shared" si="68"/>
        <v>99</v>
      </c>
      <c r="H298" t="str">
        <f t="shared" si="70"/>
        <v>S</v>
      </c>
      <c r="I298" t="str">
        <f t="shared" si="71"/>
        <v>00</v>
      </c>
      <c r="J298" t="s">
        <v>94</v>
      </c>
      <c r="K298" s="1">
        <v>3866.5</v>
      </c>
    </row>
    <row r="299" spans="1:11" x14ac:dyDescent="0.35">
      <c r="A299">
        <v>198</v>
      </c>
      <c r="B299" t="str">
        <f t="shared" si="69"/>
        <v>33</v>
      </c>
      <c r="C299">
        <v>6144</v>
      </c>
      <c r="D299" t="str">
        <f t="shared" si="67"/>
        <v>00</v>
      </c>
      <c r="E299" t="str">
        <f t="shared" ref="E299:E305" si="72">"999"</f>
        <v>999</v>
      </c>
      <c r="F299">
        <v>6</v>
      </c>
      <c r="G299" t="str">
        <f t="shared" si="68"/>
        <v>99</v>
      </c>
      <c r="H299" t="str">
        <f>"0"</f>
        <v>0</v>
      </c>
      <c r="I299" t="str">
        <f>"MB"</f>
        <v>MB</v>
      </c>
      <c r="J299" t="s">
        <v>91</v>
      </c>
      <c r="K299" s="1">
        <v>1270</v>
      </c>
    </row>
    <row r="300" spans="1:11" x14ac:dyDescent="0.35">
      <c r="A300">
        <v>198</v>
      </c>
      <c r="B300" t="str">
        <f t="shared" si="69"/>
        <v>33</v>
      </c>
      <c r="C300">
        <v>6144</v>
      </c>
      <c r="D300" t="str">
        <f t="shared" si="67"/>
        <v>00</v>
      </c>
      <c r="E300" t="str">
        <f t="shared" si="72"/>
        <v>999</v>
      </c>
      <c r="F300">
        <v>6</v>
      </c>
      <c r="G300" t="str">
        <f t="shared" si="68"/>
        <v>99</v>
      </c>
      <c r="H300" t="str">
        <f>"S"</f>
        <v>S</v>
      </c>
      <c r="I300" t="str">
        <f>"00"</f>
        <v>00</v>
      </c>
      <c r="J300" t="s">
        <v>95</v>
      </c>
      <c r="K300" s="1">
        <v>6143.33</v>
      </c>
    </row>
    <row r="301" spans="1:11" x14ac:dyDescent="0.35">
      <c r="A301">
        <v>198</v>
      </c>
      <c r="B301" t="str">
        <f t="shared" si="69"/>
        <v>33</v>
      </c>
      <c r="C301">
        <v>6144</v>
      </c>
      <c r="D301" t="str">
        <f>"85"</f>
        <v>85</v>
      </c>
      <c r="E301" t="str">
        <f t="shared" si="72"/>
        <v>999</v>
      </c>
      <c r="F301">
        <v>6</v>
      </c>
      <c r="G301" t="str">
        <f t="shared" si="68"/>
        <v>99</v>
      </c>
      <c r="H301" t="str">
        <f>"0"</f>
        <v>0</v>
      </c>
      <c r="I301" t="str">
        <f>"00"</f>
        <v>00</v>
      </c>
      <c r="J301" t="s">
        <v>87</v>
      </c>
      <c r="K301">
        <v>491.35</v>
      </c>
    </row>
    <row r="302" spans="1:11" x14ac:dyDescent="0.35">
      <c r="A302">
        <v>198</v>
      </c>
      <c r="B302" t="str">
        <f>"34"</f>
        <v>34</v>
      </c>
      <c r="C302">
        <v>6144</v>
      </c>
      <c r="D302" t="str">
        <f>"00"</f>
        <v>00</v>
      </c>
      <c r="E302" t="str">
        <f t="shared" si="72"/>
        <v>999</v>
      </c>
      <c r="F302">
        <v>6</v>
      </c>
      <c r="G302" t="str">
        <f>"23"</f>
        <v>23</v>
      </c>
      <c r="H302" t="str">
        <f>"S"</f>
        <v>S</v>
      </c>
      <c r="I302" t="str">
        <f>"00"</f>
        <v>00</v>
      </c>
      <c r="J302" t="s">
        <v>96</v>
      </c>
      <c r="K302" s="1">
        <v>2330.02</v>
      </c>
    </row>
    <row r="303" spans="1:11" x14ac:dyDescent="0.35">
      <c r="A303">
        <v>198</v>
      </c>
      <c r="B303" t="str">
        <f>"34"</f>
        <v>34</v>
      </c>
      <c r="C303">
        <v>6144</v>
      </c>
      <c r="D303" t="str">
        <f>"00"</f>
        <v>00</v>
      </c>
      <c r="E303" t="str">
        <f t="shared" si="72"/>
        <v>999</v>
      </c>
      <c r="F303">
        <v>6</v>
      </c>
      <c r="G303" t="str">
        <f>"99"</f>
        <v>99</v>
      </c>
      <c r="H303" t="str">
        <f>"0"</f>
        <v>0</v>
      </c>
      <c r="I303" t="str">
        <f>"00"</f>
        <v>00</v>
      </c>
      <c r="J303" t="s">
        <v>87</v>
      </c>
      <c r="K303" s="1">
        <v>51259.24</v>
      </c>
    </row>
    <row r="304" spans="1:11" x14ac:dyDescent="0.35">
      <c r="A304">
        <v>198</v>
      </c>
      <c r="B304" t="str">
        <f>"34"</f>
        <v>34</v>
      </c>
      <c r="C304">
        <v>6144</v>
      </c>
      <c r="D304" t="str">
        <f>"00"</f>
        <v>00</v>
      </c>
      <c r="E304" t="str">
        <f t="shared" si="72"/>
        <v>999</v>
      </c>
      <c r="F304">
        <v>6</v>
      </c>
      <c r="G304" t="str">
        <f>"99"</f>
        <v>99</v>
      </c>
      <c r="H304" t="str">
        <f>"0"</f>
        <v>0</v>
      </c>
      <c r="I304" t="str">
        <f>"MB"</f>
        <v>MB</v>
      </c>
      <c r="J304" t="s">
        <v>91</v>
      </c>
      <c r="K304" s="1">
        <v>2890</v>
      </c>
    </row>
    <row r="305" spans="1:11" x14ac:dyDescent="0.35">
      <c r="A305">
        <v>198</v>
      </c>
      <c r="B305" t="str">
        <f>"34"</f>
        <v>34</v>
      </c>
      <c r="C305">
        <v>6144</v>
      </c>
      <c r="D305" t="str">
        <f>"22"</f>
        <v>22</v>
      </c>
      <c r="E305" t="str">
        <f t="shared" si="72"/>
        <v>999</v>
      </c>
      <c r="F305">
        <v>6</v>
      </c>
      <c r="G305" t="str">
        <f>"23"</f>
        <v>23</v>
      </c>
      <c r="H305" t="str">
        <f>"S"</f>
        <v>S</v>
      </c>
      <c r="I305" t="str">
        <f>"00"</f>
        <v>00</v>
      </c>
      <c r="J305" t="s">
        <v>87</v>
      </c>
      <c r="K305">
        <v>0</v>
      </c>
    </row>
    <row r="306" spans="1:11" x14ac:dyDescent="0.35">
      <c r="A306">
        <v>198</v>
      </c>
      <c r="B306" t="str">
        <f t="shared" ref="B306:B337" si="73">"36"</f>
        <v>36</v>
      </c>
      <c r="C306">
        <v>6144</v>
      </c>
      <c r="D306" t="str">
        <f t="shared" ref="D306:D320" si="74">"00"</f>
        <v>00</v>
      </c>
      <c r="E306" t="str">
        <f t="shared" ref="E306:E313" si="75">"001"</f>
        <v>001</v>
      </c>
      <c r="F306">
        <v>6</v>
      </c>
      <c r="G306" t="str">
        <f t="shared" ref="G306:G311" si="76">"91"</f>
        <v>91</v>
      </c>
      <c r="H306" t="str">
        <f>"0"</f>
        <v>0</v>
      </c>
      <c r="I306" t="str">
        <f>"ED"</f>
        <v>ED</v>
      </c>
      <c r="J306" t="s">
        <v>87</v>
      </c>
      <c r="K306" s="1">
        <v>2007.46</v>
      </c>
    </row>
    <row r="307" spans="1:11" x14ac:dyDescent="0.35">
      <c r="A307">
        <v>198</v>
      </c>
      <c r="B307" t="str">
        <f t="shared" si="73"/>
        <v>36</v>
      </c>
      <c r="C307">
        <v>6144</v>
      </c>
      <c r="D307" t="str">
        <f t="shared" si="74"/>
        <v>00</v>
      </c>
      <c r="E307" t="str">
        <f t="shared" si="75"/>
        <v>001</v>
      </c>
      <c r="F307">
        <v>6</v>
      </c>
      <c r="G307" t="str">
        <f t="shared" si="76"/>
        <v>91</v>
      </c>
      <c r="H307" t="str">
        <f>"0"</f>
        <v>0</v>
      </c>
      <c r="I307" t="str">
        <f>"GM"</f>
        <v>GM</v>
      </c>
      <c r="J307" t="s">
        <v>87</v>
      </c>
      <c r="K307">
        <v>115.35</v>
      </c>
    </row>
    <row r="308" spans="1:11" x14ac:dyDescent="0.35">
      <c r="A308">
        <v>198</v>
      </c>
      <c r="B308" t="str">
        <f t="shared" si="73"/>
        <v>36</v>
      </c>
      <c r="C308">
        <v>6144</v>
      </c>
      <c r="D308" t="str">
        <f t="shared" si="74"/>
        <v>00</v>
      </c>
      <c r="E308" t="str">
        <f t="shared" si="75"/>
        <v>001</v>
      </c>
      <c r="F308">
        <v>6</v>
      </c>
      <c r="G308" t="str">
        <f t="shared" si="76"/>
        <v>91</v>
      </c>
      <c r="H308" t="str">
        <f>"0"</f>
        <v>0</v>
      </c>
      <c r="I308" t="str">
        <f>"GS"</f>
        <v>GS</v>
      </c>
      <c r="J308" t="s">
        <v>87</v>
      </c>
      <c r="K308">
        <v>241.98</v>
      </c>
    </row>
    <row r="309" spans="1:11" x14ac:dyDescent="0.35">
      <c r="A309">
        <v>198</v>
      </c>
      <c r="B309" t="str">
        <f t="shared" si="73"/>
        <v>36</v>
      </c>
      <c r="C309">
        <v>6144</v>
      </c>
      <c r="D309" t="str">
        <f t="shared" si="74"/>
        <v>00</v>
      </c>
      <c r="E309" t="str">
        <f t="shared" si="75"/>
        <v>001</v>
      </c>
      <c r="F309">
        <v>6</v>
      </c>
      <c r="G309" t="str">
        <f t="shared" si="76"/>
        <v>91</v>
      </c>
      <c r="H309" t="str">
        <f>"0"</f>
        <v>0</v>
      </c>
      <c r="I309" t="str">
        <f>"TR"</f>
        <v>TR</v>
      </c>
      <c r="J309" t="s">
        <v>87</v>
      </c>
      <c r="K309">
        <v>244.02</v>
      </c>
    </row>
    <row r="310" spans="1:11" x14ac:dyDescent="0.35">
      <c r="A310">
        <v>198</v>
      </c>
      <c r="B310" t="str">
        <f t="shared" si="73"/>
        <v>36</v>
      </c>
      <c r="C310">
        <v>6144</v>
      </c>
      <c r="D310" t="str">
        <f t="shared" si="74"/>
        <v>00</v>
      </c>
      <c r="E310" t="str">
        <f t="shared" si="75"/>
        <v>001</v>
      </c>
      <c r="F310">
        <v>6</v>
      </c>
      <c r="G310" t="str">
        <f t="shared" si="76"/>
        <v>91</v>
      </c>
      <c r="H310" t="str">
        <f>"H"</f>
        <v>H</v>
      </c>
      <c r="I310" t="str">
        <f>"TR"</f>
        <v>TR</v>
      </c>
      <c r="J310" t="s">
        <v>87</v>
      </c>
      <c r="K310">
        <v>512.69000000000005</v>
      </c>
    </row>
    <row r="311" spans="1:11" x14ac:dyDescent="0.35">
      <c r="A311">
        <v>198</v>
      </c>
      <c r="B311" t="str">
        <f t="shared" si="73"/>
        <v>36</v>
      </c>
      <c r="C311">
        <v>6144</v>
      </c>
      <c r="D311" t="str">
        <f t="shared" si="74"/>
        <v>00</v>
      </c>
      <c r="E311" t="str">
        <f t="shared" si="75"/>
        <v>001</v>
      </c>
      <c r="F311">
        <v>6</v>
      </c>
      <c r="G311" t="str">
        <f t="shared" si="76"/>
        <v>91</v>
      </c>
      <c r="H311" t="str">
        <f>"P"</f>
        <v>P</v>
      </c>
      <c r="I311" t="str">
        <f>"00"</f>
        <v>00</v>
      </c>
      <c r="J311" t="s">
        <v>87</v>
      </c>
      <c r="K311">
        <v>0</v>
      </c>
    </row>
    <row r="312" spans="1:11" x14ac:dyDescent="0.35">
      <c r="A312">
        <v>198</v>
      </c>
      <c r="B312" t="str">
        <f t="shared" si="73"/>
        <v>36</v>
      </c>
      <c r="C312">
        <v>6144</v>
      </c>
      <c r="D312" t="str">
        <f t="shared" si="74"/>
        <v>00</v>
      </c>
      <c r="E312" t="str">
        <f t="shared" si="75"/>
        <v>001</v>
      </c>
      <c r="F312">
        <v>6</v>
      </c>
      <c r="G312" t="str">
        <f>"99"</f>
        <v>99</v>
      </c>
      <c r="H312" t="str">
        <f>"0"</f>
        <v>0</v>
      </c>
      <c r="I312" t="str">
        <f>"AM"</f>
        <v>AM</v>
      </c>
      <c r="J312" t="s">
        <v>87</v>
      </c>
      <c r="K312">
        <v>0</v>
      </c>
    </row>
    <row r="313" spans="1:11" x14ac:dyDescent="0.35">
      <c r="A313">
        <v>198</v>
      </c>
      <c r="B313" t="str">
        <f t="shared" si="73"/>
        <v>36</v>
      </c>
      <c r="C313">
        <v>6144</v>
      </c>
      <c r="D313" t="str">
        <f t="shared" si="74"/>
        <v>00</v>
      </c>
      <c r="E313" t="str">
        <f t="shared" si="75"/>
        <v>001</v>
      </c>
      <c r="F313">
        <v>6</v>
      </c>
      <c r="G313" t="str">
        <f>"99"</f>
        <v>99</v>
      </c>
      <c r="H313" t="str">
        <f>"D"</f>
        <v>D</v>
      </c>
      <c r="I313" t="str">
        <f>"18"</f>
        <v>18</v>
      </c>
      <c r="J313" t="s">
        <v>87</v>
      </c>
      <c r="K313">
        <v>169.6</v>
      </c>
    </row>
    <row r="314" spans="1:11" x14ac:dyDescent="0.35">
      <c r="A314">
        <v>198</v>
      </c>
      <c r="B314" t="str">
        <f t="shared" si="73"/>
        <v>36</v>
      </c>
      <c r="C314">
        <v>6144</v>
      </c>
      <c r="D314" t="str">
        <f t="shared" si="74"/>
        <v>00</v>
      </c>
      <c r="E314" t="str">
        <f>"041"</f>
        <v>041</v>
      </c>
      <c r="F314">
        <v>6</v>
      </c>
      <c r="G314" t="str">
        <f>"91"</f>
        <v>91</v>
      </c>
      <c r="H314" t="str">
        <f>"0"</f>
        <v>0</v>
      </c>
      <c r="I314" t="str">
        <f>"CG"</f>
        <v>CG</v>
      </c>
      <c r="J314" t="s">
        <v>87</v>
      </c>
      <c r="K314">
        <v>172.83</v>
      </c>
    </row>
    <row r="315" spans="1:11" x14ac:dyDescent="0.35">
      <c r="A315">
        <v>198</v>
      </c>
      <c r="B315" t="str">
        <f t="shared" si="73"/>
        <v>36</v>
      </c>
      <c r="C315">
        <v>6144</v>
      </c>
      <c r="D315" t="str">
        <f t="shared" si="74"/>
        <v>00</v>
      </c>
      <c r="E315" t="str">
        <f>"041"</f>
        <v>041</v>
      </c>
      <c r="F315">
        <v>6</v>
      </c>
      <c r="G315" t="str">
        <f>"91"</f>
        <v>91</v>
      </c>
      <c r="H315" t="str">
        <f>"0"</f>
        <v>0</v>
      </c>
      <c r="I315" t="str">
        <f>"TR"</f>
        <v>TR</v>
      </c>
      <c r="J315" t="s">
        <v>87</v>
      </c>
      <c r="K315">
        <v>297.69</v>
      </c>
    </row>
    <row r="316" spans="1:11" x14ac:dyDescent="0.35">
      <c r="A316">
        <v>198</v>
      </c>
      <c r="B316" t="str">
        <f t="shared" si="73"/>
        <v>36</v>
      </c>
      <c r="C316">
        <v>6144</v>
      </c>
      <c r="D316" t="str">
        <f t="shared" si="74"/>
        <v>00</v>
      </c>
      <c r="E316" t="str">
        <f>"998"</f>
        <v>998</v>
      </c>
      <c r="F316">
        <v>6</v>
      </c>
      <c r="G316" t="str">
        <f>"91"</f>
        <v>91</v>
      </c>
      <c r="H316" t="str">
        <f>"0"</f>
        <v>0</v>
      </c>
      <c r="I316" t="str">
        <f>"00"</f>
        <v>00</v>
      </c>
      <c r="J316" t="s">
        <v>87</v>
      </c>
      <c r="K316" s="1">
        <v>7483.81</v>
      </c>
    </row>
    <row r="317" spans="1:11" x14ac:dyDescent="0.35">
      <c r="A317">
        <v>198</v>
      </c>
      <c r="B317" t="str">
        <f t="shared" si="73"/>
        <v>36</v>
      </c>
      <c r="C317">
        <v>6144</v>
      </c>
      <c r="D317" t="str">
        <f t="shared" si="74"/>
        <v>00</v>
      </c>
      <c r="E317" t="str">
        <f>"999"</f>
        <v>999</v>
      </c>
      <c r="F317">
        <v>6</v>
      </c>
      <c r="G317" t="str">
        <f>"91"</f>
        <v>91</v>
      </c>
      <c r="H317" t="str">
        <f>"0"</f>
        <v>0</v>
      </c>
      <c r="I317" t="str">
        <f>"00"</f>
        <v>00</v>
      </c>
      <c r="J317" t="s">
        <v>87</v>
      </c>
      <c r="K317">
        <v>0</v>
      </c>
    </row>
    <row r="318" spans="1:11" x14ac:dyDescent="0.35">
      <c r="A318">
        <v>198</v>
      </c>
      <c r="B318" t="str">
        <f t="shared" si="73"/>
        <v>36</v>
      </c>
      <c r="C318">
        <v>6144</v>
      </c>
      <c r="D318" t="str">
        <f t="shared" si="74"/>
        <v>00</v>
      </c>
      <c r="E318" t="str">
        <f>"999"</f>
        <v>999</v>
      </c>
      <c r="F318">
        <v>6</v>
      </c>
      <c r="G318" t="str">
        <f>"91"</f>
        <v>91</v>
      </c>
      <c r="H318" t="str">
        <f>"P"</f>
        <v>P</v>
      </c>
      <c r="I318" t="str">
        <f>"00"</f>
        <v>00</v>
      </c>
      <c r="J318" t="s">
        <v>87</v>
      </c>
      <c r="K318">
        <v>0</v>
      </c>
    </row>
    <row r="319" spans="1:11" x14ac:dyDescent="0.35">
      <c r="A319">
        <v>198</v>
      </c>
      <c r="B319" t="str">
        <f t="shared" si="73"/>
        <v>36</v>
      </c>
      <c r="C319">
        <v>6144</v>
      </c>
      <c r="D319" t="str">
        <f t="shared" si="74"/>
        <v>00</v>
      </c>
      <c r="E319" t="str">
        <f>"999"</f>
        <v>999</v>
      </c>
      <c r="F319">
        <v>6</v>
      </c>
      <c r="G319" t="str">
        <f>"99"</f>
        <v>99</v>
      </c>
      <c r="H319" t="str">
        <f>"0"</f>
        <v>0</v>
      </c>
      <c r="I319" t="str">
        <f>"MB"</f>
        <v>MB</v>
      </c>
      <c r="J319" t="s">
        <v>91</v>
      </c>
      <c r="K319" s="1">
        <v>1480</v>
      </c>
    </row>
    <row r="320" spans="1:11" x14ac:dyDescent="0.35">
      <c r="A320">
        <v>198</v>
      </c>
      <c r="B320" t="str">
        <f t="shared" si="73"/>
        <v>36</v>
      </c>
      <c r="C320">
        <v>6144</v>
      </c>
      <c r="D320" t="str">
        <f t="shared" si="74"/>
        <v>00</v>
      </c>
      <c r="E320" t="str">
        <f>"999"</f>
        <v>999</v>
      </c>
      <c r="F320">
        <v>6</v>
      </c>
      <c r="G320" t="str">
        <f>"99"</f>
        <v>99</v>
      </c>
      <c r="H320" t="str">
        <f>"P"</f>
        <v>P</v>
      </c>
      <c r="I320" t="str">
        <f>"18"</f>
        <v>18</v>
      </c>
      <c r="J320" t="s">
        <v>87</v>
      </c>
      <c r="K320">
        <v>0</v>
      </c>
    </row>
    <row r="321" spans="1:11" x14ac:dyDescent="0.35">
      <c r="A321">
        <v>198</v>
      </c>
      <c r="B321" t="str">
        <f t="shared" si="73"/>
        <v>36</v>
      </c>
      <c r="C321">
        <v>6144</v>
      </c>
      <c r="D321" t="str">
        <f>"10"</f>
        <v>10</v>
      </c>
      <c r="E321" t="str">
        <f>"998"</f>
        <v>998</v>
      </c>
      <c r="F321">
        <v>6</v>
      </c>
      <c r="G321" t="str">
        <f>"91"</f>
        <v>91</v>
      </c>
      <c r="H321" t="str">
        <f t="shared" ref="H321:H329" si="77">"0"</f>
        <v>0</v>
      </c>
      <c r="I321" t="str">
        <f t="shared" ref="I321:I330" si="78">"00"</f>
        <v>00</v>
      </c>
      <c r="J321" t="s">
        <v>87</v>
      </c>
      <c r="K321" s="1">
        <v>4650.37</v>
      </c>
    </row>
    <row r="322" spans="1:11" x14ac:dyDescent="0.35">
      <c r="A322">
        <v>198</v>
      </c>
      <c r="B322" t="str">
        <f t="shared" si="73"/>
        <v>36</v>
      </c>
      <c r="C322">
        <v>6144</v>
      </c>
      <c r="D322" t="str">
        <f>"15"</f>
        <v>15</v>
      </c>
      <c r="E322" t="str">
        <f>"001"</f>
        <v>001</v>
      </c>
      <c r="F322">
        <v>6</v>
      </c>
      <c r="G322" t="str">
        <f>"99"</f>
        <v>99</v>
      </c>
      <c r="H322" t="str">
        <f t="shared" si="77"/>
        <v>0</v>
      </c>
      <c r="I322" t="str">
        <f t="shared" si="78"/>
        <v>00</v>
      </c>
      <c r="J322" t="s">
        <v>87</v>
      </c>
      <c r="K322">
        <v>666.3</v>
      </c>
    </row>
    <row r="323" spans="1:11" x14ac:dyDescent="0.35">
      <c r="A323">
        <v>198</v>
      </c>
      <c r="B323" t="str">
        <f t="shared" si="73"/>
        <v>36</v>
      </c>
      <c r="C323">
        <v>6144</v>
      </c>
      <c r="D323" t="str">
        <f>"15"</f>
        <v>15</v>
      </c>
      <c r="E323" t="str">
        <f>"041"</f>
        <v>041</v>
      </c>
      <c r="F323">
        <v>6</v>
      </c>
      <c r="G323" t="str">
        <f>"99"</f>
        <v>99</v>
      </c>
      <c r="H323" t="str">
        <f t="shared" si="77"/>
        <v>0</v>
      </c>
      <c r="I323" t="str">
        <f t="shared" si="78"/>
        <v>00</v>
      </c>
      <c r="J323" t="s">
        <v>87</v>
      </c>
      <c r="K323">
        <v>164.79</v>
      </c>
    </row>
    <row r="324" spans="1:11" x14ac:dyDescent="0.35">
      <c r="A324">
        <v>198</v>
      </c>
      <c r="B324" t="str">
        <f t="shared" si="73"/>
        <v>36</v>
      </c>
      <c r="C324">
        <v>6144</v>
      </c>
      <c r="D324" t="str">
        <f>"16"</f>
        <v>16</v>
      </c>
      <c r="E324" t="str">
        <f>"001"</f>
        <v>001</v>
      </c>
      <c r="F324">
        <v>6</v>
      </c>
      <c r="G324" t="str">
        <f>"91"</f>
        <v>91</v>
      </c>
      <c r="H324" t="str">
        <f t="shared" si="77"/>
        <v>0</v>
      </c>
      <c r="I324" t="str">
        <f t="shared" si="78"/>
        <v>00</v>
      </c>
      <c r="J324" t="s">
        <v>87</v>
      </c>
      <c r="K324">
        <v>125.8</v>
      </c>
    </row>
    <row r="325" spans="1:11" x14ac:dyDescent="0.35">
      <c r="A325">
        <v>198</v>
      </c>
      <c r="B325" t="str">
        <f t="shared" si="73"/>
        <v>36</v>
      </c>
      <c r="C325">
        <v>6144</v>
      </c>
      <c r="D325" t="str">
        <f>"18"</f>
        <v>18</v>
      </c>
      <c r="E325" t="str">
        <f>"001"</f>
        <v>001</v>
      </c>
      <c r="F325">
        <v>6</v>
      </c>
      <c r="G325" t="str">
        <f>"91"</f>
        <v>91</v>
      </c>
      <c r="H325" t="str">
        <f t="shared" si="77"/>
        <v>0</v>
      </c>
      <c r="I325" t="str">
        <f t="shared" si="78"/>
        <v>00</v>
      </c>
      <c r="J325" t="s">
        <v>87</v>
      </c>
      <c r="K325">
        <v>141.28</v>
      </c>
    </row>
    <row r="326" spans="1:11" x14ac:dyDescent="0.35">
      <c r="A326">
        <v>198</v>
      </c>
      <c r="B326" t="str">
        <f t="shared" si="73"/>
        <v>36</v>
      </c>
      <c r="C326">
        <v>6144</v>
      </c>
      <c r="D326" t="str">
        <f>"18"</f>
        <v>18</v>
      </c>
      <c r="E326" t="str">
        <f>"041"</f>
        <v>041</v>
      </c>
      <c r="F326">
        <v>6</v>
      </c>
      <c r="G326" t="str">
        <f>"91"</f>
        <v>91</v>
      </c>
      <c r="H326" t="str">
        <f t="shared" si="77"/>
        <v>0</v>
      </c>
      <c r="I326" t="str">
        <f t="shared" si="78"/>
        <v>00</v>
      </c>
      <c r="J326" t="s">
        <v>87</v>
      </c>
      <c r="K326">
        <v>0</v>
      </c>
    </row>
    <row r="327" spans="1:11" x14ac:dyDescent="0.35">
      <c r="A327">
        <v>198</v>
      </c>
      <c r="B327" t="str">
        <f t="shared" si="73"/>
        <v>36</v>
      </c>
      <c r="C327">
        <v>6144</v>
      </c>
      <c r="D327" t="str">
        <f>"24"</f>
        <v>24</v>
      </c>
      <c r="E327" t="str">
        <f t="shared" ref="E327:E334" si="79">"001"</f>
        <v>001</v>
      </c>
      <c r="F327">
        <v>6</v>
      </c>
      <c r="G327" t="str">
        <f>"99"</f>
        <v>99</v>
      </c>
      <c r="H327" t="str">
        <f t="shared" si="77"/>
        <v>0</v>
      </c>
      <c r="I327" t="str">
        <f t="shared" si="78"/>
        <v>00</v>
      </c>
      <c r="J327" t="s">
        <v>87</v>
      </c>
      <c r="K327">
        <v>154.35</v>
      </c>
    </row>
    <row r="328" spans="1:11" x14ac:dyDescent="0.35">
      <c r="A328">
        <v>198</v>
      </c>
      <c r="B328" t="str">
        <f t="shared" si="73"/>
        <v>36</v>
      </c>
      <c r="C328">
        <v>6144</v>
      </c>
      <c r="D328" t="str">
        <f>"39"</f>
        <v>39</v>
      </c>
      <c r="E328" t="str">
        <f t="shared" si="79"/>
        <v>001</v>
      </c>
      <c r="F328">
        <v>6</v>
      </c>
      <c r="G328" t="str">
        <f>"99"</f>
        <v>99</v>
      </c>
      <c r="H328" t="str">
        <f t="shared" si="77"/>
        <v>0</v>
      </c>
      <c r="I328" t="str">
        <f t="shared" si="78"/>
        <v>00</v>
      </c>
      <c r="J328" t="s">
        <v>87</v>
      </c>
      <c r="K328">
        <v>55.34</v>
      </c>
    </row>
    <row r="329" spans="1:11" x14ac:dyDescent="0.35">
      <c r="A329">
        <v>198</v>
      </c>
      <c r="B329" t="str">
        <f t="shared" si="73"/>
        <v>36</v>
      </c>
      <c r="C329">
        <v>6144</v>
      </c>
      <c r="D329" t="str">
        <f>"40"</f>
        <v>40</v>
      </c>
      <c r="E329" t="str">
        <f t="shared" si="79"/>
        <v>001</v>
      </c>
      <c r="F329">
        <v>6</v>
      </c>
      <c r="G329" t="str">
        <f t="shared" ref="G329:G354" si="80">"91"</f>
        <v>91</v>
      </c>
      <c r="H329" t="str">
        <f t="shared" si="77"/>
        <v>0</v>
      </c>
      <c r="I329" t="str">
        <f t="shared" si="78"/>
        <v>00</v>
      </c>
      <c r="J329" t="s">
        <v>87</v>
      </c>
      <c r="K329">
        <v>374.68</v>
      </c>
    </row>
    <row r="330" spans="1:11" x14ac:dyDescent="0.35">
      <c r="A330">
        <v>198</v>
      </c>
      <c r="B330" t="str">
        <f t="shared" si="73"/>
        <v>36</v>
      </c>
      <c r="C330">
        <v>6144</v>
      </c>
      <c r="D330" t="str">
        <f>"40"</f>
        <v>40</v>
      </c>
      <c r="E330" t="str">
        <f t="shared" si="79"/>
        <v>001</v>
      </c>
      <c r="F330">
        <v>6</v>
      </c>
      <c r="G330" t="str">
        <f t="shared" si="80"/>
        <v>91</v>
      </c>
      <c r="H330" t="str">
        <f>"H"</f>
        <v>H</v>
      </c>
      <c r="I330" t="str">
        <f t="shared" si="78"/>
        <v>00</v>
      </c>
      <c r="J330" t="s">
        <v>87</v>
      </c>
      <c r="K330">
        <v>247.87</v>
      </c>
    </row>
    <row r="331" spans="1:11" x14ac:dyDescent="0.35">
      <c r="A331">
        <v>198</v>
      </c>
      <c r="B331" t="str">
        <f t="shared" si="73"/>
        <v>36</v>
      </c>
      <c r="C331">
        <v>6144</v>
      </c>
      <c r="D331" t="str">
        <f t="shared" ref="D331:D336" si="81">"41"</f>
        <v>41</v>
      </c>
      <c r="E331" t="str">
        <f t="shared" si="79"/>
        <v>001</v>
      </c>
      <c r="F331">
        <v>6</v>
      </c>
      <c r="G331" t="str">
        <f t="shared" si="80"/>
        <v>91</v>
      </c>
      <c r="H331" t="str">
        <f>"0"</f>
        <v>0</v>
      </c>
      <c r="I331" t="str">
        <f>"BS"</f>
        <v>BS</v>
      </c>
      <c r="J331" t="s">
        <v>87</v>
      </c>
      <c r="K331">
        <v>276.77</v>
      </c>
    </row>
    <row r="332" spans="1:11" x14ac:dyDescent="0.35">
      <c r="A332">
        <v>198</v>
      </c>
      <c r="B332" t="str">
        <f t="shared" si="73"/>
        <v>36</v>
      </c>
      <c r="C332">
        <v>6144</v>
      </c>
      <c r="D332" t="str">
        <f t="shared" si="81"/>
        <v>41</v>
      </c>
      <c r="E332" t="str">
        <f t="shared" si="79"/>
        <v>001</v>
      </c>
      <c r="F332">
        <v>6</v>
      </c>
      <c r="G332" t="str">
        <f t="shared" si="80"/>
        <v>91</v>
      </c>
      <c r="H332" t="str">
        <f>"0"</f>
        <v>0</v>
      </c>
      <c r="I332" t="str">
        <f>"GS"</f>
        <v>GS</v>
      </c>
      <c r="J332" t="s">
        <v>87</v>
      </c>
      <c r="K332">
        <v>350.6</v>
      </c>
    </row>
    <row r="333" spans="1:11" x14ac:dyDescent="0.35">
      <c r="A333">
        <v>198</v>
      </c>
      <c r="B333" t="str">
        <f t="shared" si="73"/>
        <v>36</v>
      </c>
      <c r="C333">
        <v>6144</v>
      </c>
      <c r="D333" t="str">
        <f t="shared" si="81"/>
        <v>41</v>
      </c>
      <c r="E333" t="str">
        <f t="shared" si="79"/>
        <v>001</v>
      </c>
      <c r="F333">
        <v>6</v>
      </c>
      <c r="G333" t="str">
        <f t="shared" si="80"/>
        <v>91</v>
      </c>
      <c r="H333" t="str">
        <f>"H"</f>
        <v>H</v>
      </c>
      <c r="I333" t="str">
        <f>"BS"</f>
        <v>BS</v>
      </c>
      <c r="J333" t="s">
        <v>87</v>
      </c>
      <c r="K333">
        <v>263.22000000000003</v>
      </c>
    </row>
    <row r="334" spans="1:11" x14ac:dyDescent="0.35">
      <c r="A334">
        <v>198</v>
      </c>
      <c r="B334" t="str">
        <f t="shared" si="73"/>
        <v>36</v>
      </c>
      <c r="C334">
        <v>6144</v>
      </c>
      <c r="D334" t="str">
        <f t="shared" si="81"/>
        <v>41</v>
      </c>
      <c r="E334" t="str">
        <f t="shared" si="79"/>
        <v>001</v>
      </c>
      <c r="F334">
        <v>6</v>
      </c>
      <c r="G334" t="str">
        <f t="shared" si="80"/>
        <v>91</v>
      </c>
      <c r="H334" t="str">
        <f>"H"</f>
        <v>H</v>
      </c>
      <c r="I334" t="str">
        <f>"GS"</f>
        <v>GS</v>
      </c>
      <c r="J334" t="s">
        <v>87</v>
      </c>
      <c r="K334">
        <v>0</v>
      </c>
    </row>
    <row r="335" spans="1:11" x14ac:dyDescent="0.35">
      <c r="A335">
        <v>198</v>
      </c>
      <c r="B335" t="str">
        <f t="shared" si="73"/>
        <v>36</v>
      </c>
      <c r="C335">
        <v>6144</v>
      </c>
      <c r="D335" t="str">
        <f t="shared" si="81"/>
        <v>41</v>
      </c>
      <c r="E335" t="str">
        <f>"041"</f>
        <v>041</v>
      </c>
      <c r="F335">
        <v>6</v>
      </c>
      <c r="G335" t="str">
        <f t="shared" si="80"/>
        <v>91</v>
      </c>
      <c r="H335" t="str">
        <f>"0"</f>
        <v>0</v>
      </c>
      <c r="I335" t="str">
        <f>"BS"</f>
        <v>BS</v>
      </c>
      <c r="J335" t="s">
        <v>87</v>
      </c>
      <c r="K335">
        <v>185.22</v>
      </c>
    </row>
    <row r="336" spans="1:11" x14ac:dyDescent="0.35">
      <c r="A336">
        <v>198</v>
      </c>
      <c r="B336" t="str">
        <f t="shared" si="73"/>
        <v>36</v>
      </c>
      <c r="C336">
        <v>6144</v>
      </c>
      <c r="D336" t="str">
        <f t="shared" si="81"/>
        <v>41</v>
      </c>
      <c r="E336" t="str">
        <f>"041"</f>
        <v>041</v>
      </c>
      <c r="F336">
        <v>6</v>
      </c>
      <c r="G336" t="str">
        <f t="shared" si="80"/>
        <v>91</v>
      </c>
      <c r="H336" t="str">
        <f>"0"</f>
        <v>0</v>
      </c>
      <c r="I336" t="str">
        <f>"GS"</f>
        <v>GS</v>
      </c>
      <c r="J336" t="s">
        <v>87</v>
      </c>
      <c r="K336">
        <v>288.64999999999998</v>
      </c>
    </row>
    <row r="337" spans="1:11" x14ac:dyDescent="0.35">
      <c r="A337">
        <v>198</v>
      </c>
      <c r="B337" t="str">
        <f t="shared" si="73"/>
        <v>36</v>
      </c>
      <c r="C337">
        <v>6144</v>
      </c>
      <c r="D337" t="str">
        <f>"42"</f>
        <v>42</v>
      </c>
      <c r="E337" t="str">
        <f>"001"</f>
        <v>001</v>
      </c>
      <c r="F337">
        <v>6</v>
      </c>
      <c r="G337" t="str">
        <f t="shared" si="80"/>
        <v>91</v>
      </c>
      <c r="H337" t="str">
        <f>"0"</f>
        <v>0</v>
      </c>
      <c r="I337" t="str">
        <f>"00"</f>
        <v>00</v>
      </c>
      <c r="J337" t="s">
        <v>87</v>
      </c>
      <c r="K337">
        <v>125.6</v>
      </c>
    </row>
    <row r="338" spans="1:11" x14ac:dyDescent="0.35">
      <c r="A338">
        <v>198</v>
      </c>
      <c r="B338" t="str">
        <f t="shared" ref="B338:B367" si="82">"36"</f>
        <v>36</v>
      </c>
      <c r="C338">
        <v>6144</v>
      </c>
      <c r="D338" t="str">
        <f>"42"</f>
        <v>42</v>
      </c>
      <c r="E338" t="str">
        <f>"001"</f>
        <v>001</v>
      </c>
      <c r="F338">
        <v>6</v>
      </c>
      <c r="G338" t="str">
        <f t="shared" si="80"/>
        <v>91</v>
      </c>
      <c r="H338" t="str">
        <f>"H"</f>
        <v>H</v>
      </c>
      <c r="I338" t="str">
        <f>"00"</f>
        <v>00</v>
      </c>
      <c r="J338" t="s">
        <v>87</v>
      </c>
      <c r="K338">
        <v>172.52</v>
      </c>
    </row>
    <row r="339" spans="1:11" x14ac:dyDescent="0.35">
      <c r="A339">
        <v>198</v>
      </c>
      <c r="B339" t="str">
        <f t="shared" si="82"/>
        <v>36</v>
      </c>
      <c r="C339">
        <v>6144</v>
      </c>
      <c r="D339" t="str">
        <f>"43"</f>
        <v>43</v>
      </c>
      <c r="E339" t="str">
        <f>"001"</f>
        <v>001</v>
      </c>
      <c r="F339">
        <v>6</v>
      </c>
      <c r="G339" t="str">
        <f t="shared" si="80"/>
        <v>91</v>
      </c>
      <c r="H339" t="str">
        <f>"0"</f>
        <v>0</v>
      </c>
      <c r="I339" t="str">
        <f>"00"</f>
        <v>00</v>
      </c>
      <c r="J339" t="s">
        <v>87</v>
      </c>
      <c r="K339" s="1">
        <v>2162.0300000000002</v>
      </c>
    </row>
    <row r="340" spans="1:11" x14ac:dyDescent="0.35">
      <c r="A340">
        <v>198</v>
      </c>
      <c r="B340" t="str">
        <f t="shared" si="82"/>
        <v>36</v>
      </c>
      <c r="C340">
        <v>6144</v>
      </c>
      <c r="D340" t="str">
        <f>"43"</f>
        <v>43</v>
      </c>
      <c r="E340" t="str">
        <f>"001"</f>
        <v>001</v>
      </c>
      <c r="F340">
        <v>6</v>
      </c>
      <c r="G340" t="str">
        <f t="shared" si="80"/>
        <v>91</v>
      </c>
      <c r="H340" t="str">
        <f>"0"</f>
        <v>0</v>
      </c>
      <c r="I340" t="str">
        <f>"CD"</f>
        <v>CD</v>
      </c>
      <c r="J340" t="s">
        <v>87</v>
      </c>
      <c r="K340">
        <v>0</v>
      </c>
    </row>
    <row r="341" spans="1:11" x14ac:dyDescent="0.35">
      <c r="A341">
        <v>198</v>
      </c>
      <c r="B341" t="str">
        <f t="shared" si="82"/>
        <v>36</v>
      </c>
      <c r="C341">
        <v>6144</v>
      </c>
      <c r="D341" t="str">
        <f>"43"</f>
        <v>43</v>
      </c>
      <c r="E341" t="str">
        <f>"001"</f>
        <v>001</v>
      </c>
      <c r="F341">
        <v>6</v>
      </c>
      <c r="G341" t="str">
        <f t="shared" si="80"/>
        <v>91</v>
      </c>
      <c r="H341" t="str">
        <f>"H"</f>
        <v>H</v>
      </c>
      <c r="I341" t="str">
        <f t="shared" ref="I341:I346" si="83">"00"</f>
        <v>00</v>
      </c>
      <c r="J341" t="s">
        <v>87</v>
      </c>
      <c r="K341">
        <v>179.53</v>
      </c>
    </row>
    <row r="342" spans="1:11" x14ac:dyDescent="0.35">
      <c r="A342">
        <v>198</v>
      </c>
      <c r="B342" t="str">
        <f t="shared" si="82"/>
        <v>36</v>
      </c>
      <c r="C342">
        <v>6144</v>
      </c>
      <c r="D342" t="str">
        <f>"43"</f>
        <v>43</v>
      </c>
      <c r="E342" t="str">
        <f>"041"</f>
        <v>041</v>
      </c>
      <c r="F342">
        <v>6</v>
      </c>
      <c r="G342" t="str">
        <f t="shared" si="80"/>
        <v>91</v>
      </c>
      <c r="H342" t="str">
        <f>"0"</f>
        <v>0</v>
      </c>
      <c r="I342" t="str">
        <f t="shared" si="83"/>
        <v>00</v>
      </c>
      <c r="J342" t="s">
        <v>87</v>
      </c>
      <c r="K342">
        <v>618.13</v>
      </c>
    </row>
    <row r="343" spans="1:11" x14ac:dyDescent="0.35">
      <c r="A343">
        <v>198</v>
      </c>
      <c r="B343" t="str">
        <f t="shared" si="82"/>
        <v>36</v>
      </c>
      <c r="C343">
        <v>6144</v>
      </c>
      <c r="D343" t="str">
        <f>"44"</f>
        <v>44</v>
      </c>
      <c r="E343" t="str">
        <f t="shared" ref="E343:E355" si="84">"001"</f>
        <v>001</v>
      </c>
      <c r="F343">
        <v>6</v>
      </c>
      <c r="G343" t="str">
        <f t="shared" si="80"/>
        <v>91</v>
      </c>
      <c r="H343" t="str">
        <f>"0"</f>
        <v>0</v>
      </c>
      <c r="I343" t="str">
        <f t="shared" si="83"/>
        <v>00</v>
      </c>
      <c r="J343" t="s">
        <v>87</v>
      </c>
      <c r="K343">
        <v>321.3</v>
      </c>
    </row>
    <row r="344" spans="1:11" x14ac:dyDescent="0.35">
      <c r="A344">
        <v>198</v>
      </c>
      <c r="B344" t="str">
        <f t="shared" si="82"/>
        <v>36</v>
      </c>
      <c r="C344">
        <v>6144</v>
      </c>
      <c r="D344" t="str">
        <f>"44"</f>
        <v>44</v>
      </c>
      <c r="E344" t="str">
        <f t="shared" si="84"/>
        <v>001</v>
      </c>
      <c r="F344">
        <v>6</v>
      </c>
      <c r="G344" t="str">
        <f t="shared" si="80"/>
        <v>91</v>
      </c>
      <c r="H344" t="str">
        <f>"H"</f>
        <v>H</v>
      </c>
      <c r="I344" t="str">
        <f t="shared" si="83"/>
        <v>00</v>
      </c>
      <c r="J344" t="s">
        <v>87</v>
      </c>
      <c r="K344">
        <v>248.18</v>
      </c>
    </row>
    <row r="345" spans="1:11" x14ac:dyDescent="0.35">
      <c r="A345">
        <v>198</v>
      </c>
      <c r="B345" t="str">
        <f t="shared" si="82"/>
        <v>36</v>
      </c>
      <c r="C345">
        <v>6144</v>
      </c>
      <c r="D345" t="str">
        <f>"45"</f>
        <v>45</v>
      </c>
      <c r="E345" t="str">
        <f t="shared" si="84"/>
        <v>001</v>
      </c>
      <c r="F345">
        <v>6</v>
      </c>
      <c r="G345" t="str">
        <f t="shared" si="80"/>
        <v>91</v>
      </c>
      <c r="H345" t="str">
        <f>"0"</f>
        <v>0</v>
      </c>
      <c r="I345" t="str">
        <f t="shared" si="83"/>
        <v>00</v>
      </c>
      <c r="J345" t="s">
        <v>87</v>
      </c>
      <c r="K345">
        <v>109.88</v>
      </c>
    </row>
    <row r="346" spans="1:11" x14ac:dyDescent="0.35">
      <c r="A346">
        <v>198</v>
      </c>
      <c r="B346" t="str">
        <f t="shared" si="82"/>
        <v>36</v>
      </c>
      <c r="C346">
        <v>6144</v>
      </c>
      <c r="D346" t="str">
        <f>"45"</f>
        <v>45</v>
      </c>
      <c r="E346" t="str">
        <f t="shared" si="84"/>
        <v>001</v>
      </c>
      <c r="F346">
        <v>6</v>
      </c>
      <c r="G346" t="str">
        <f t="shared" si="80"/>
        <v>91</v>
      </c>
      <c r="H346" t="str">
        <f>"H"</f>
        <v>H</v>
      </c>
      <c r="I346" t="str">
        <f t="shared" si="83"/>
        <v>00</v>
      </c>
      <c r="J346" t="s">
        <v>87</v>
      </c>
      <c r="K346">
        <v>297.83</v>
      </c>
    </row>
    <row r="347" spans="1:11" x14ac:dyDescent="0.35">
      <c r="A347">
        <v>198</v>
      </c>
      <c r="B347" t="str">
        <f t="shared" si="82"/>
        <v>36</v>
      </c>
      <c r="C347">
        <v>6144</v>
      </c>
      <c r="D347" t="str">
        <f>"46"</f>
        <v>46</v>
      </c>
      <c r="E347" t="str">
        <f t="shared" si="84"/>
        <v>001</v>
      </c>
      <c r="F347">
        <v>6</v>
      </c>
      <c r="G347" t="str">
        <f t="shared" si="80"/>
        <v>91</v>
      </c>
      <c r="H347" t="str">
        <f>"0"</f>
        <v>0</v>
      </c>
      <c r="I347" t="str">
        <f>"BS"</f>
        <v>BS</v>
      </c>
      <c r="J347" t="s">
        <v>87</v>
      </c>
      <c r="K347">
        <v>278.33999999999997</v>
      </c>
    </row>
    <row r="348" spans="1:11" x14ac:dyDescent="0.35">
      <c r="A348">
        <v>198</v>
      </c>
      <c r="B348" t="str">
        <f t="shared" si="82"/>
        <v>36</v>
      </c>
      <c r="C348">
        <v>6144</v>
      </c>
      <c r="D348" t="str">
        <f>"46"</f>
        <v>46</v>
      </c>
      <c r="E348" t="str">
        <f t="shared" si="84"/>
        <v>001</v>
      </c>
      <c r="F348">
        <v>6</v>
      </c>
      <c r="G348" t="str">
        <f t="shared" si="80"/>
        <v>91</v>
      </c>
      <c r="H348" t="str">
        <f>"0"</f>
        <v>0</v>
      </c>
      <c r="I348" t="str">
        <f>"GS"</f>
        <v>GS</v>
      </c>
      <c r="J348" t="s">
        <v>87</v>
      </c>
      <c r="K348">
        <v>108.31</v>
      </c>
    </row>
    <row r="349" spans="1:11" x14ac:dyDescent="0.35">
      <c r="A349">
        <v>198</v>
      </c>
      <c r="B349" t="str">
        <f t="shared" si="82"/>
        <v>36</v>
      </c>
      <c r="C349">
        <v>6144</v>
      </c>
      <c r="D349" t="str">
        <f>"46"</f>
        <v>46</v>
      </c>
      <c r="E349" t="str">
        <f t="shared" si="84"/>
        <v>001</v>
      </c>
      <c r="F349">
        <v>6</v>
      </c>
      <c r="G349" t="str">
        <f t="shared" si="80"/>
        <v>91</v>
      </c>
      <c r="H349" t="str">
        <f>"H"</f>
        <v>H</v>
      </c>
      <c r="I349" t="str">
        <f>"BS"</f>
        <v>BS</v>
      </c>
      <c r="J349" t="s">
        <v>87</v>
      </c>
      <c r="K349">
        <v>265.02999999999997</v>
      </c>
    </row>
    <row r="350" spans="1:11" x14ac:dyDescent="0.35">
      <c r="A350">
        <v>198</v>
      </c>
      <c r="B350" t="str">
        <f t="shared" si="82"/>
        <v>36</v>
      </c>
      <c r="C350">
        <v>6144</v>
      </c>
      <c r="D350" t="str">
        <f>"46"</f>
        <v>46</v>
      </c>
      <c r="E350" t="str">
        <f t="shared" si="84"/>
        <v>001</v>
      </c>
      <c r="F350">
        <v>6</v>
      </c>
      <c r="G350" t="str">
        <f t="shared" si="80"/>
        <v>91</v>
      </c>
      <c r="H350" t="str">
        <f>"H"</f>
        <v>H</v>
      </c>
      <c r="I350" t="str">
        <f>"GS"</f>
        <v>GS</v>
      </c>
      <c r="J350" t="s">
        <v>87</v>
      </c>
      <c r="K350">
        <v>0</v>
      </c>
    </row>
    <row r="351" spans="1:11" x14ac:dyDescent="0.35">
      <c r="A351">
        <v>198</v>
      </c>
      <c r="B351" t="str">
        <f t="shared" si="82"/>
        <v>36</v>
      </c>
      <c r="C351">
        <v>6144</v>
      </c>
      <c r="D351" t="str">
        <f>"47"</f>
        <v>47</v>
      </c>
      <c r="E351" t="str">
        <f t="shared" si="84"/>
        <v>001</v>
      </c>
      <c r="F351">
        <v>6</v>
      </c>
      <c r="G351" t="str">
        <f t="shared" si="80"/>
        <v>91</v>
      </c>
      <c r="H351" t="str">
        <f>"0"</f>
        <v>0</v>
      </c>
      <c r="I351" t="str">
        <f>"00"</f>
        <v>00</v>
      </c>
      <c r="J351" t="s">
        <v>87</v>
      </c>
      <c r="K351">
        <v>251.1</v>
      </c>
    </row>
    <row r="352" spans="1:11" x14ac:dyDescent="0.35">
      <c r="A352">
        <v>198</v>
      </c>
      <c r="B352" t="str">
        <f t="shared" si="82"/>
        <v>36</v>
      </c>
      <c r="C352">
        <v>6144</v>
      </c>
      <c r="D352" t="str">
        <f>"47"</f>
        <v>47</v>
      </c>
      <c r="E352" t="str">
        <f t="shared" si="84"/>
        <v>001</v>
      </c>
      <c r="F352">
        <v>6</v>
      </c>
      <c r="G352" t="str">
        <f t="shared" si="80"/>
        <v>91</v>
      </c>
      <c r="H352" t="str">
        <f>"H"</f>
        <v>H</v>
      </c>
      <c r="I352" t="str">
        <f>"00"</f>
        <v>00</v>
      </c>
      <c r="J352" t="s">
        <v>87</v>
      </c>
      <c r="K352">
        <v>285.44</v>
      </c>
    </row>
    <row r="353" spans="1:11" x14ac:dyDescent="0.35">
      <c r="A353">
        <v>198</v>
      </c>
      <c r="B353" t="str">
        <f t="shared" si="82"/>
        <v>36</v>
      </c>
      <c r="C353">
        <v>6144</v>
      </c>
      <c r="D353" t="str">
        <f>"48"</f>
        <v>48</v>
      </c>
      <c r="E353" t="str">
        <f t="shared" si="84"/>
        <v>001</v>
      </c>
      <c r="F353">
        <v>6</v>
      </c>
      <c r="G353" t="str">
        <f t="shared" si="80"/>
        <v>91</v>
      </c>
      <c r="H353" t="str">
        <f>"0"</f>
        <v>0</v>
      </c>
      <c r="I353" t="str">
        <f>"BS"</f>
        <v>BS</v>
      </c>
      <c r="J353" t="s">
        <v>87</v>
      </c>
      <c r="K353">
        <v>105.81</v>
      </c>
    </row>
    <row r="354" spans="1:11" x14ac:dyDescent="0.35">
      <c r="A354">
        <v>198</v>
      </c>
      <c r="B354" t="str">
        <f t="shared" si="82"/>
        <v>36</v>
      </c>
      <c r="C354">
        <v>6144</v>
      </c>
      <c r="D354" t="str">
        <f>"48"</f>
        <v>48</v>
      </c>
      <c r="E354" t="str">
        <f t="shared" si="84"/>
        <v>001</v>
      </c>
      <c r="F354">
        <v>6</v>
      </c>
      <c r="G354" t="str">
        <f t="shared" si="80"/>
        <v>91</v>
      </c>
      <c r="H354" t="str">
        <f>"0"</f>
        <v>0</v>
      </c>
      <c r="I354" t="str">
        <f>"GS"</f>
        <v>GS</v>
      </c>
      <c r="J354" t="s">
        <v>87</v>
      </c>
      <c r="K354">
        <v>0</v>
      </c>
    </row>
    <row r="355" spans="1:11" x14ac:dyDescent="0.35">
      <c r="A355">
        <v>198</v>
      </c>
      <c r="B355" t="str">
        <f t="shared" si="82"/>
        <v>36</v>
      </c>
      <c r="C355">
        <v>6144</v>
      </c>
      <c r="D355" t="str">
        <f>"48"</f>
        <v>48</v>
      </c>
      <c r="E355" t="str">
        <f t="shared" si="84"/>
        <v>001</v>
      </c>
      <c r="F355">
        <v>6</v>
      </c>
      <c r="G355" t="str">
        <f>"99"</f>
        <v>99</v>
      </c>
      <c r="H355" t="str">
        <f>"0"</f>
        <v>0</v>
      </c>
      <c r="I355" t="str">
        <f>"00"</f>
        <v>00</v>
      </c>
      <c r="J355" t="s">
        <v>87</v>
      </c>
      <c r="K355">
        <v>174.8</v>
      </c>
    </row>
    <row r="356" spans="1:11" x14ac:dyDescent="0.35">
      <c r="A356">
        <v>198</v>
      </c>
      <c r="B356" t="str">
        <f t="shared" si="82"/>
        <v>36</v>
      </c>
      <c r="C356">
        <v>6144</v>
      </c>
      <c r="D356" t="str">
        <f>"48"</f>
        <v>48</v>
      </c>
      <c r="E356" t="str">
        <f>"999"</f>
        <v>999</v>
      </c>
      <c r="F356">
        <v>6</v>
      </c>
      <c r="G356" t="str">
        <f t="shared" ref="G356:G365" si="85">"91"</f>
        <v>91</v>
      </c>
      <c r="H356" t="str">
        <f>"H"</f>
        <v>H</v>
      </c>
      <c r="I356" t="str">
        <f>"00"</f>
        <v>00</v>
      </c>
      <c r="J356" t="s">
        <v>87</v>
      </c>
      <c r="K356">
        <v>291.43</v>
      </c>
    </row>
    <row r="357" spans="1:11" x14ac:dyDescent="0.35">
      <c r="A357">
        <v>198</v>
      </c>
      <c r="B357" t="str">
        <f t="shared" si="82"/>
        <v>36</v>
      </c>
      <c r="C357">
        <v>6144</v>
      </c>
      <c r="D357" t="str">
        <f t="shared" ref="D357:D362" si="86">"49"</f>
        <v>49</v>
      </c>
      <c r="E357" t="str">
        <f>"001"</f>
        <v>001</v>
      </c>
      <c r="F357">
        <v>6</v>
      </c>
      <c r="G357" t="str">
        <f t="shared" si="85"/>
        <v>91</v>
      </c>
      <c r="H357" t="str">
        <f>"0"</f>
        <v>0</v>
      </c>
      <c r="I357" t="str">
        <f>"BS"</f>
        <v>BS</v>
      </c>
      <c r="J357" t="s">
        <v>87</v>
      </c>
      <c r="K357">
        <v>457.88</v>
      </c>
    </row>
    <row r="358" spans="1:11" x14ac:dyDescent="0.35">
      <c r="A358">
        <v>198</v>
      </c>
      <c r="B358" t="str">
        <f t="shared" si="82"/>
        <v>36</v>
      </c>
      <c r="C358">
        <v>6144</v>
      </c>
      <c r="D358" t="str">
        <f t="shared" si="86"/>
        <v>49</v>
      </c>
      <c r="E358" t="str">
        <f>"001"</f>
        <v>001</v>
      </c>
      <c r="F358">
        <v>6</v>
      </c>
      <c r="G358" t="str">
        <f t="shared" si="85"/>
        <v>91</v>
      </c>
      <c r="H358" t="str">
        <f>"0"</f>
        <v>0</v>
      </c>
      <c r="I358" t="str">
        <f>"GS"</f>
        <v>GS</v>
      </c>
      <c r="J358" t="s">
        <v>87</v>
      </c>
      <c r="K358">
        <v>385.07</v>
      </c>
    </row>
    <row r="359" spans="1:11" x14ac:dyDescent="0.35">
      <c r="A359">
        <v>198</v>
      </c>
      <c r="B359" t="str">
        <f t="shared" si="82"/>
        <v>36</v>
      </c>
      <c r="C359">
        <v>6144</v>
      </c>
      <c r="D359" t="str">
        <f t="shared" si="86"/>
        <v>49</v>
      </c>
      <c r="E359" t="str">
        <f>"001"</f>
        <v>001</v>
      </c>
      <c r="F359">
        <v>6</v>
      </c>
      <c r="G359" t="str">
        <f t="shared" si="85"/>
        <v>91</v>
      </c>
      <c r="H359" t="str">
        <f>"H"</f>
        <v>H</v>
      </c>
      <c r="I359" t="str">
        <f>"BS"</f>
        <v>BS</v>
      </c>
      <c r="J359" t="s">
        <v>87</v>
      </c>
      <c r="K359">
        <v>174.67</v>
      </c>
    </row>
    <row r="360" spans="1:11" x14ac:dyDescent="0.35">
      <c r="A360">
        <v>198</v>
      </c>
      <c r="B360" t="str">
        <f t="shared" si="82"/>
        <v>36</v>
      </c>
      <c r="C360">
        <v>6144</v>
      </c>
      <c r="D360" t="str">
        <f t="shared" si="86"/>
        <v>49</v>
      </c>
      <c r="E360" t="str">
        <f>"001"</f>
        <v>001</v>
      </c>
      <c r="F360">
        <v>6</v>
      </c>
      <c r="G360" t="str">
        <f t="shared" si="85"/>
        <v>91</v>
      </c>
      <c r="H360" t="str">
        <f>"H"</f>
        <v>H</v>
      </c>
      <c r="I360" t="str">
        <f>"GS"</f>
        <v>GS</v>
      </c>
      <c r="J360" t="s">
        <v>87</v>
      </c>
      <c r="K360">
        <v>0</v>
      </c>
    </row>
    <row r="361" spans="1:11" x14ac:dyDescent="0.35">
      <c r="A361">
        <v>198</v>
      </c>
      <c r="B361" t="str">
        <f t="shared" si="82"/>
        <v>36</v>
      </c>
      <c r="C361">
        <v>6144</v>
      </c>
      <c r="D361" t="str">
        <f t="shared" si="86"/>
        <v>49</v>
      </c>
      <c r="E361" t="str">
        <f>"041"</f>
        <v>041</v>
      </c>
      <c r="F361">
        <v>6</v>
      </c>
      <c r="G361" t="str">
        <f t="shared" si="85"/>
        <v>91</v>
      </c>
      <c r="H361" t="str">
        <f>"0"</f>
        <v>0</v>
      </c>
      <c r="I361" t="str">
        <f>"BS"</f>
        <v>BS</v>
      </c>
      <c r="J361" t="s">
        <v>87</v>
      </c>
      <c r="K361">
        <v>192.03</v>
      </c>
    </row>
    <row r="362" spans="1:11" x14ac:dyDescent="0.35">
      <c r="A362">
        <v>198</v>
      </c>
      <c r="B362" t="str">
        <f t="shared" si="82"/>
        <v>36</v>
      </c>
      <c r="C362">
        <v>6144</v>
      </c>
      <c r="D362" t="str">
        <f t="shared" si="86"/>
        <v>49</v>
      </c>
      <c r="E362" t="str">
        <f>"041"</f>
        <v>041</v>
      </c>
      <c r="F362">
        <v>6</v>
      </c>
      <c r="G362" t="str">
        <f t="shared" si="85"/>
        <v>91</v>
      </c>
      <c r="H362" t="str">
        <f>"0"</f>
        <v>0</v>
      </c>
      <c r="I362" t="str">
        <f>"GS"</f>
        <v>GS</v>
      </c>
      <c r="J362" t="s">
        <v>87</v>
      </c>
      <c r="K362">
        <v>225.33</v>
      </c>
    </row>
    <row r="363" spans="1:11" x14ac:dyDescent="0.35">
      <c r="A363">
        <v>198</v>
      </c>
      <c r="B363" t="str">
        <f t="shared" si="82"/>
        <v>36</v>
      </c>
      <c r="C363">
        <v>6144</v>
      </c>
      <c r="D363" t="str">
        <f>"50"</f>
        <v>50</v>
      </c>
      <c r="E363" t="str">
        <f>"001"</f>
        <v>001</v>
      </c>
      <c r="F363">
        <v>6</v>
      </c>
      <c r="G363" t="str">
        <f t="shared" si="85"/>
        <v>91</v>
      </c>
      <c r="H363" t="str">
        <f>"0"</f>
        <v>0</v>
      </c>
      <c r="I363" t="str">
        <f t="shared" ref="I363:I369" si="87">"00"</f>
        <v>00</v>
      </c>
      <c r="J363" t="s">
        <v>87</v>
      </c>
      <c r="K363">
        <v>215.36</v>
      </c>
    </row>
    <row r="364" spans="1:11" x14ac:dyDescent="0.35">
      <c r="A364">
        <v>198</v>
      </c>
      <c r="B364" t="str">
        <f t="shared" si="82"/>
        <v>36</v>
      </c>
      <c r="C364">
        <v>6144</v>
      </c>
      <c r="D364" t="str">
        <f>"50"</f>
        <v>50</v>
      </c>
      <c r="E364" t="str">
        <f>"001"</f>
        <v>001</v>
      </c>
      <c r="F364">
        <v>6</v>
      </c>
      <c r="G364" t="str">
        <f t="shared" si="85"/>
        <v>91</v>
      </c>
      <c r="H364" t="str">
        <f>"H"</f>
        <v>H</v>
      </c>
      <c r="I364" t="str">
        <f t="shared" si="87"/>
        <v>00</v>
      </c>
      <c r="J364" t="s">
        <v>87</v>
      </c>
      <c r="K364">
        <v>282.44</v>
      </c>
    </row>
    <row r="365" spans="1:11" x14ac:dyDescent="0.35">
      <c r="A365">
        <v>198</v>
      </c>
      <c r="B365" t="str">
        <f t="shared" si="82"/>
        <v>36</v>
      </c>
      <c r="C365">
        <v>6144</v>
      </c>
      <c r="D365" t="str">
        <f>"50"</f>
        <v>50</v>
      </c>
      <c r="E365" t="str">
        <f>"041"</f>
        <v>041</v>
      </c>
      <c r="F365">
        <v>6</v>
      </c>
      <c r="G365" t="str">
        <f t="shared" si="85"/>
        <v>91</v>
      </c>
      <c r="H365" t="str">
        <f t="shared" ref="H365:H386" si="88">"0"</f>
        <v>0</v>
      </c>
      <c r="I365" t="str">
        <f t="shared" si="87"/>
        <v>00</v>
      </c>
      <c r="J365" t="s">
        <v>87</v>
      </c>
      <c r="K365">
        <v>262.39999999999998</v>
      </c>
    </row>
    <row r="366" spans="1:11" x14ac:dyDescent="0.35">
      <c r="A366">
        <v>198</v>
      </c>
      <c r="B366" t="str">
        <f t="shared" si="82"/>
        <v>36</v>
      </c>
      <c r="C366">
        <v>6144</v>
      </c>
      <c r="D366" t="str">
        <f>"74"</f>
        <v>74</v>
      </c>
      <c r="E366" t="str">
        <f>"001"</f>
        <v>001</v>
      </c>
      <c r="F366">
        <v>6</v>
      </c>
      <c r="G366" t="str">
        <f t="shared" ref="G366:G386" si="89">"99"</f>
        <v>99</v>
      </c>
      <c r="H366" t="str">
        <f t="shared" si="88"/>
        <v>0</v>
      </c>
      <c r="I366" t="str">
        <f t="shared" si="87"/>
        <v>00</v>
      </c>
      <c r="J366" t="s">
        <v>87</v>
      </c>
      <c r="K366">
        <v>113.07</v>
      </c>
    </row>
    <row r="367" spans="1:11" x14ac:dyDescent="0.35">
      <c r="A367">
        <v>198</v>
      </c>
      <c r="B367" t="str">
        <f t="shared" si="82"/>
        <v>36</v>
      </c>
      <c r="C367">
        <v>6144</v>
      </c>
      <c r="D367" t="str">
        <f>"75"</f>
        <v>75</v>
      </c>
      <c r="E367" t="str">
        <f>"001"</f>
        <v>001</v>
      </c>
      <c r="F367">
        <v>6</v>
      </c>
      <c r="G367" t="str">
        <f t="shared" si="89"/>
        <v>99</v>
      </c>
      <c r="H367" t="str">
        <f t="shared" si="88"/>
        <v>0</v>
      </c>
      <c r="I367" t="str">
        <f t="shared" si="87"/>
        <v>00</v>
      </c>
      <c r="J367" t="s">
        <v>87</v>
      </c>
      <c r="K367">
        <v>0</v>
      </c>
    </row>
    <row r="368" spans="1:11" x14ac:dyDescent="0.35">
      <c r="A368">
        <v>198</v>
      </c>
      <c r="B368" t="str">
        <f>"41"</f>
        <v>41</v>
      </c>
      <c r="C368">
        <v>6144</v>
      </c>
      <c r="D368" t="str">
        <f t="shared" ref="D368:D381" si="90">"00"</f>
        <v>00</v>
      </c>
      <c r="E368" t="str">
        <f>"701"</f>
        <v>701</v>
      </c>
      <c r="F368">
        <v>6</v>
      </c>
      <c r="G368" t="str">
        <f t="shared" si="89"/>
        <v>99</v>
      </c>
      <c r="H368" t="str">
        <f t="shared" si="88"/>
        <v>0</v>
      </c>
      <c r="I368" t="str">
        <f t="shared" si="87"/>
        <v>00</v>
      </c>
      <c r="J368" t="s">
        <v>87</v>
      </c>
      <c r="K368" s="1">
        <v>9562.76</v>
      </c>
    </row>
    <row r="369" spans="1:11" x14ac:dyDescent="0.35">
      <c r="A369">
        <v>198</v>
      </c>
      <c r="B369" t="str">
        <f>"41"</f>
        <v>41</v>
      </c>
      <c r="C369">
        <v>6144</v>
      </c>
      <c r="D369" t="str">
        <f t="shared" si="90"/>
        <v>00</v>
      </c>
      <c r="E369" t="str">
        <f>"750"</f>
        <v>750</v>
      </c>
      <c r="F369">
        <v>6</v>
      </c>
      <c r="G369" t="str">
        <f t="shared" si="89"/>
        <v>99</v>
      </c>
      <c r="H369" t="str">
        <f t="shared" si="88"/>
        <v>0</v>
      </c>
      <c r="I369" t="str">
        <f t="shared" si="87"/>
        <v>00</v>
      </c>
      <c r="J369" t="s">
        <v>87</v>
      </c>
      <c r="K369" s="1">
        <v>25780.04</v>
      </c>
    </row>
    <row r="370" spans="1:11" x14ac:dyDescent="0.35">
      <c r="A370">
        <v>198</v>
      </c>
      <c r="B370" t="str">
        <f>"41"</f>
        <v>41</v>
      </c>
      <c r="C370">
        <v>6144</v>
      </c>
      <c r="D370" t="str">
        <f t="shared" si="90"/>
        <v>00</v>
      </c>
      <c r="E370" t="str">
        <f>"999"</f>
        <v>999</v>
      </c>
      <c r="F370">
        <v>6</v>
      </c>
      <c r="G370" t="str">
        <f t="shared" si="89"/>
        <v>99</v>
      </c>
      <c r="H370" t="str">
        <f t="shared" si="88"/>
        <v>0</v>
      </c>
      <c r="I370" t="str">
        <f>"MB"</f>
        <v>MB</v>
      </c>
      <c r="J370" t="s">
        <v>91</v>
      </c>
      <c r="K370" s="1">
        <v>1900</v>
      </c>
    </row>
    <row r="371" spans="1:11" x14ac:dyDescent="0.35">
      <c r="A371">
        <v>198</v>
      </c>
      <c r="B371" t="str">
        <f t="shared" ref="B371:B382" si="91">"51"</f>
        <v>51</v>
      </c>
      <c r="C371">
        <v>6144</v>
      </c>
      <c r="D371" t="str">
        <f t="shared" si="90"/>
        <v>00</v>
      </c>
      <c r="E371" t="str">
        <f>"001"</f>
        <v>001</v>
      </c>
      <c r="F371">
        <v>6</v>
      </c>
      <c r="G371" t="str">
        <f t="shared" si="89"/>
        <v>99</v>
      </c>
      <c r="H371" t="str">
        <f t="shared" si="88"/>
        <v>0</v>
      </c>
      <c r="I371" t="str">
        <f t="shared" ref="I371:I379" si="92">"00"</f>
        <v>00</v>
      </c>
      <c r="J371" t="s">
        <v>87</v>
      </c>
      <c r="K371" s="1">
        <v>21711.63</v>
      </c>
    </row>
    <row r="372" spans="1:11" x14ac:dyDescent="0.35">
      <c r="A372">
        <v>198</v>
      </c>
      <c r="B372" t="str">
        <f t="shared" si="91"/>
        <v>51</v>
      </c>
      <c r="C372">
        <v>6144</v>
      </c>
      <c r="D372" t="str">
        <f t="shared" si="90"/>
        <v>00</v>
      </c>
      <c r="E372" t="str">
        <f>"041"</f>
        <v>041</v>
      </c>
      <c r="F372">
        <v>6</v>
      </c>
      <c r="G372" t="str">
        <f t="shared" si="89"/>
        <v>99</v>
      </c>
      <c r="H372" t="str">
        <f t="shared" si="88"/>
        <v>0</v>
      </c>
      <c r="I372" t="str">
        <f t="shared" si="92"/>
        <v>00</v>
      </c>
      <c r="J372" t="s">
        <v>87</v>
      </c>
      <c r="K372" s="1">
        <v>12873.66</v>
      </c>
    </row>
    <row r="373" spans="1:11" x14ac:dyDescent="0.35">
      <c r="A373">
        <v>198</v>
      </c>
      <c r="B373" t="str">
        <f t="shared" si="91"/>
        <v>51</v>
      </c>
      <c r="C373">
        <v>6144</v>
      </c>
      <c r="D373" t="str">
        <f t="shared" si="90"/>
        <v>00</v>
      </c>
      <c r="E373" t="str">
        <f>"042"</f>
        <v>042</v>
      </c>
      <c r="F373">
        <v>6</v>
      </c>
      <c r="G373" t="str">
        <f t="shared" si="89"/>
        <v>99</v>
      </c>
      <c r="H373" t="str">
        <f t="shared" si="88"/>
        <v>0</v>
      </c>
      <c r="I373" t="str">
        <f t="shared" si="92"/>
        <v>00</v>
      </c>
      <c r="J373" t="s">
        <v>87</v>
      </c>
      <c r="K373" s="1">
        <v>7586.96</v>
      </c>
    </row>
    <row r="374" spans="1:11" x14ac:dyDescent="0.35">
      <c r="A374">
        <v>198</v>
      </c>
      <c r="B374" t="str">
        <f t="shared" si="91"/>
        <v>51</v>
      </c>
      <c r="C374">
        <v>6144</v>
      </c>
      <c r="D374" t="str">
        <f t="shared" si="90"/>
        <v>00</v>
      </c>
      <c r="E374" t="str">
        <f>"101"</f>
        <v>101</v>
      </c>
      <c r="F374">
        <v>6</v>
      </c>
      <c r="G374" t="str">
        <f t="shared" si="89"/>
        <v>99</v>
      </c>
      <c r="H374" t="str">
        <f t="shared" si="88"/>
        <v>0</v>
      </c>
      <c r="I374" t="str">
        <f t="shared" si="92"/>
        <v>00</v>
      </c>
      <c r="J374" t="s">
        <v>87</v>
      </c>
      <c r="K374" s="1">
        <v>8796.84</v>
      </c>
    </row>
    <row r="375" spans="1:11" x14ac:dyDescent="0.35">
      <c r="A375">
        <v>198</v>
      </c>
      <c r="B375" t="str">
        <f t="shared" si="91"/>
        <v>51</v>
      </c>
      <c r="C375">
        <v>6144</v>
      </c>
      <c r="D375" t="str">
        <f t="shared" si="90"/>
        <v>00</v>
      </c>
      <c r="E375" t="str">
        <f>"102"</f>
        <v>102</v>
      </c>
      <c r="F375">
        <v>6</v>
      </c>
      <c r="G375" t="str">
        <f t="shared" si="89"/>
        <v>99</v>
      </c>
      <c r="H375" t="str">
        <f t="shared" si="88"/>
        <v>0</v>
      </c>
      <c r="I375" t="str">
        <f t="shared" si="92"/>
        <v>00</v>
      </c>
      <c r="J375" t="s">
        <v>87</v>
      </c>
      <c r="K375" s="1">
        <v>9737.35</v>
      </c>
    </row>
    <row r="376" spans="1:11" x14ac:dyDescent="0.35">
      <c r="A376">
        <v>198</v>
      </c>
      <c r="B376" t="str">
        <f t="shared" si="91"/>
        <v>51</v>
      </c>
      <c r="C376">
        <v>6144</v>
      </c>
      <c r="D376" t="str">
        <f t="shared" si="90"/>
        <v>00</v>
      </c>
      <c r="E376" t="str">
        <f>"103"</f>
        <v>103</v>
      </c>
      <c r="F376">
        <v>6</v>
      </c>
      <c r="G376" t="str">
        <f t="shared" si="89"/>
        <v>99</v>
      </c>
      <c r="H376" t="str">
        <f t="shared" si="88"/>
        <v>0</v>
      </c>
      <c r="I376" t="str">
        <f t="shared" si="92"/>
        <v>00</v>
      </c>
      <c r="J376" t="s">
        <v>87</v>
      </c>
      <c r="K376" s="1">
        <v>8035.45</v>
      </c>
    </row>
    <row r="377" spans="1:11" x14ac:dyDescent="0.35">
      <c r="A377">
        <v>198</v>
      </c>
      <c r="B377" t="str">
        <f t="shared" si="91"/>
        <v>51</v>
      </c>
      <c r="C377">
        <v>6144</v>
      </c>
      <c r="D377" t="str">
        <f t="shared" si="90"/>
        <v>00</v>
      </c>
      <c r="E377" t="str">
        <f>"105"</f>
        <v>105</v>
      </c>
      <c r="F377">
        <v>6</v>
      </c>
      <c r="G377" t="str">
        <f t="shared" si="89"/>
        <v>99</v>
      </c>
      <c r="H377" t="str">
        <f t="shared" si="88"/>
        <v>0</v>
      </c>
      <c r="I377" t="str">
        <f t="shared" si="92"/>
        <v>00</v>
      </c>
      <c r="J377" t="s">
        <v>87</v>
      </c>
      <c r="K377" s="1">
        <v>5156.79</v>
      </c>
    </row>
    <row r="378" spans="1:11" x14ac:dyDescent="0.35">
      <c r="A378">
        <v>198</v>
      </c>
      <c r="B378" t="str">
        <f t="shared" si="91"/>
        <v>51</v>
      </c>
      <c r="C378">
        <v>6144</v>
      </c>
      <c r="D378" t="str">
        <f t="shared" si="90"/>
        <v>00</v>
      </c>
      <c r="E378" t="str">
        <f>"107"</f>
        <v>107</v>
      </c>
      <c r="F378">
        <v>6</v>
      </c>
      <c r="G378" t="str">
        <f t="shared" si="89"/>
        <v>99</v>
      </c>
      <c r="H378" t="str">
        <f t="shared" si="88"/>
        <v>0</v>
      </c>
      <c r="I378" t="str">
        <f t="shared" si="92"/>
        <v>00</v>
      </c>
      <c r="J378" t="s">
        <v>87</v>
      </c>
      <c r="K378" s="1">
        <v>10593.03</v>
      </c>
    </row>
    <row r="379" spans="1:11" x14ac:dyDescent="0.35">
      <c r="A379">
        <v>198</v>
      </c>
      <c r="B379" t="str">
        <f t="shared" si="91"/>
        <v>51</v>
      </c>
      <c r="C379">
        <v>6144</v>
      </c>
      <c r="D379" t="str">
        <f t="shared" si="90"/>
        <v>00</v>
      </c>
      <c r="E379" t="str">
        <f t="shared" ref="E379:E384" si="93">"999"</f>
        <v>999</v>
      </c>
      <c r="F379">
        <v>6</v>
      </c>
      <c r="G379" t="str">
        <f t="shared" si="89"/>
        <v>99</v>
      </c>
      <c r="H379" t="str">
        <f t="shared" si="88"/>
        <v>0</v>
      </c>
      <c r="I379" t="str">
        <f t="shared" si="92"/>
        <v>00</v>
      </c>
      <c r="J379" t="s">
        <v>87</v>
      </c>
      <c r="K379" s="1">
        <v>10601.42</v>
      </c>
    </row>
    <row r="380" spans="1:11" x14ac:dyDescent="0.35">
      <c r="A380">
        <v>198</v>
      </c>
      <c r="B380" t="str">
        <f t="shared" si="91"/>
        <v>51</v>
      </c>
      <c r="C380">
        <v>6144</v>
      </c>
      <c r="D380" t="str">
        <f t="shared" si="90"/>
        <v>00</v>
      </c>
      <c r="E380" t="str">
        <f t="shared" si="93"/>
        <v>999</v>
      </c>
      <c r="F380">
        <v>6</v>
      </c>
      <c r="G380" t="str">
        <f t="shared" si="89"/>
        <v>99</v>
      </c>
      <c r="H380" t="str">
        <f t="shared" si="88"/>
        <v>0</v>
      </c>
      <c r="I380" t="str">
        <f>"08"</f>
        <v>08</v>
      </c>
      <c r="J380" t="s">
        <v>87</v>
      </c>
      <c r="K380" s="1">
        <v>3313.05</v>
      </c>
    </row>
    <row r="381" spans="1:11" x14ac:dyDescent="0.35">
      <c r="A381">
        <v>198</v>
      </c>
      <c r="B381" t="str">
        <f t="shared" si="91"/>
        <v>51</v>
      </c>
      <c r="C381">
        <v>6144</v>
      </c>
      <c r="D381" t="str">
        <f t="shared" si="90"/>
        <v>00</v>
      </c>
      <c r="E381" t="str">
        <f t="shared" si="93"/>
        <v>999</v>
      </c>
      <c r="F381">
        <v>6</v>
      </c>
      <c r="G381" t="str">
        <f t="shared" si="89"/>
        <v>99</v>
      </c>
      <c r="H381" t="str">
        <f t="shared" si="88"/>
        <v>0</v>
      </c>
      <c r="I381" t="str">
        <f>"MB"</f>
        <v>MB</v>
      </c>
      <c r="J381" t="s">
        <v>91</v>
      </c>
      <c r="K381" s="1">
        <v>8140</v>
      </c>
    </row>
    <row r="382" spans="1:11" x14ac:dyDescent="0.35">
      <c r="A382">
        <v>198</v>
      </c>
      <c r="B382" t="str">
        <f t="shared" si="91"/>
        <v>51</v>
      </c>
      <c r="C382">
        <v>6144</v>
      </c>
      <c r="D382" t="str">
        <f>"01"</f>
        <v>01</v>
      </c>
      <c r="E382" t="str">
        <f t="shared" si="93"/>
        <v>999</v>
      </c>
      <c r="F382">
        <v>6</v>
      </c>
      <c r="G382" t="str">
        <f t="shared" si="89"/>
        <v>99</v>
      </c>
      <c r="H382" t="str">
        <f t="shared" si="88"/>
        <v>0</v>
      </c>
      <c r="I382" t="str">
        <f>"00"</f>
        <v>00</v>
      </c>
      <c r="J382" t="s">
        <v>97</v>
      </c>
      <c r="K382" s="1">
        <v>52627.76</v>
      </c>
    </row>
    <row r="383" spans="1:11" x14ac:dyDescent="0.35">
      <c r="A383">
        <v>198</v>
      </c>
      <c r="B383" t="str">
        <f>"52"</f>
        <v>52</v>
      </c>
      <c r="C383">
        <v>6144</v>
      </c>
      <c r="D383" t="str">
        <f t="shared" ref="D383:D399" si="94">"00"</f>
        <v>00</v>
      </c>
      <c r="E383" t="str">
        <f t="shared" si="93"/>
        <v>999</v>
      </c>
      <c r="F383">
        <v>6</v>
      </c>
      <c r="G383" t="str">
        <f t="shared" si="89"/>
        <v>99</v>
      </c>
      <c r="H383" t="str">
        <f t="shared" si="88"/>
        <v>0</v>
      </c>
      <c r="I383" t="str">
        <f>"00"</f>
        <v>00</v>
      </c>
      <c r="J383" t="s">
        <v>87</v>
      </c>
      <c r="K383" s="1">
        <v>23283.8</v>
      </c>
    </row>
    <row r="384" spans="1:11" x14ac:dyDescent="0.35">
      <c r="A384">
        <v>198</v>
      </c>
      <c r="B384" t="str">
        <f>"52"</f>
        <v>52</v>
      </c>
      <c r="C384">
        <v>6144</v>
      </c>
      <c r="D384" t="str">
        <f t="shared" si="94"/>
        <v>00</v>
      </c>
      <c r="E384" t="str">
        <f t="shared" si="93"/>
        <v>999</v>
      </c>
      <c r="F384">
        <v>6</v>
      </c>
      <c r="G384" t="str">
        <f t="shared" si="89"/>
        <v>99</v>
      </c>
      <c r="H384" t="str">
        <f t="shared" si="88"/>
        <v>0</v>
      </c>
      <c r="I384" t="str">
        <f>"MB"</f>
        <v>MB</v>
      </c>
      <c r="J384" t="s">
        <v>91</v>
      </c>
      <c r="K384" s="1">
        <v>1250</v>
      </c>
    </row>
    <row r="385" spans="1:11" x14ac:dyDescent="0.35">
      <c r="A385">
        <v>198</v>
      </c>
      <c r="B385" t="str">
        <f>"53"</f>
        <v>53</v>
      </c>
      <c r="C385">
        <v>6144</v>
      </c>
      <c r="D385" t="str">
        <f t="shared" si="94"/>
        <v>00</v>
      </c>
      <c r="E385" t="str">
        <f>"728"</f>
        <v>728</v>
      </c>
      <c r="F385">
        <v>6</v>
      </c>
      <c r="G385" t="str">
        <f t="shared" si="89"/>
        <v>99</v>
      </c>
      <c r="H385" t="str">
        <f t="shared" si="88"/>
        <v>0</v>
      </c>
      <c r="I385" t="str">
        <f>"00"</f>
        <v>00</v>
      </c>
      <c r="J385" t="s">
        <v>87</v>
      </c>
      <c r="K385" s="1">
        <v>30230.639999999999</v>
      </c>
    </row>
    <row r="386" spans="1:11" x14ac:dyDescent="0.35">
      <c r="A386">
        <v>198</v>
      </c>
      <c r="B386" t="str">
        <f>"53"</f>
        <v>53</v>
      </c>
      <c r="C386">
        <v>6144</v>
      </c>
      <c r="D386" t="str">
        <f t="shared" si="94"/>
        <v>00</v>
      </c>
      <c r="E386" t="str">
        <f>"999"</f>
        <v>999</v>
      </c>
      <c r="F386">
        <v>6</v>
      </c>
      <c r="G386" t="str">
        <f t="shared" si="89"/>
        <v>99</v>
      </c>
      <c r="H386" t="str">
        <f t="shared" si="88"/>
        <v>0</v>
      </c>
      <c r="I386" t="str">
        <f>"MB"</f>
        <v>MB</v>
      </c>
      <c r="J386" t="s">
        <v>91</v>
      </c>
      <c r="K386" s="1">
        <v>1630</v>
      </c>
    </row>
    <row r="387" spans="1:11" x14ac:dyDescent="0.35">
      <c r="A387">
        <v>198</v>
      </c>
      <c r="B387" t="str">
        <f>"61"</f>
        <v>61</v>
      </c>
      <c r="C387">
        <v>6144</v>
      </c>
      <c r="D387" t="str">
        <f t="shared" si="94"/>
        <v>00</v>
      </c>
      <c r="E387" t="str">
        <f>"041"</f>
        <v>041</v>
      </c>
      <c r="F387">
        <v>6</v>
      </c>
      <c r="G387" t="str">
        <f>"25"</f>
        <v>25</v>
      </c>
      <c r="H387" t="str">
        <f>"S"</f>
        <v>S</v>
      </c>
      <c r="I387" t="str">
        <f>"41"</f>
        <v>41</v>
      </c>
      <c r="J387" t="s">
        <v>87</v>
      </c>
      <c r="K387">
        <v>156</v>
      </c>
    </row>
    <row r="388" spans="1:11" x14ac:dyDescent="0.35">
      <c r="A388">
        <v>198</v>
      </c>
      <c r="B388" t="str">
        <f>"61"</f>
        <v>61</v>
      </c>
      <c r="C388">
        <v>6144</v>
      </c>
      <c r="D388" t="str">
        <f t="shared" si="94"/>
        <v>00</v>
      </c>
      <c r="E388" t="str">
        <f>"999"</f>
        <v>999</v>
      </c>
      <c r="F388">
        <v>6</v>
      </c>
      <c r="G388" t="str">
        <f>"99"</f>
        <v>99</v>
      </c>
      <c r="H388" t="str">
        <f t="shared" ref="H388:H404" si="95">"0"</f>
        <v>0</v>
      </c>
      <c r="I388" t="str">
        <f>"00"</f>
        <v>00</v>
      </c>
      <c r="J388" t="s">
        <v>87</v>
      </c>
      <c r="K388">
        <v>0</v>
      </c>
    </row>
    <row r="389" spans="1:11" x14ac:dyDescent="0.35">
      <c r="A389">
        <v>198</v>
      </c>
      <c r="B389" t="str">
        <f>"81"</f>
        <v>81</v>
      </c>
      <c r="C389">
        <v>6144</v>
      </c>
      <c r="D389" t="str">
        <f t="shared" si="94"/>
        <v>00</v>
      </c>
      <c r="E389" t="str">
        <f>"999"</f>
        <v>999</v>
      </c>
      <c r="F389">
        <v>6</v>
      </c>
      <c r="G389" t="str">
        <f>"99"</f>
        <v>99</v>
      </c>
      <c r="H389" t="str">
        <f t="shared" si="95"/>
        <v>0</v>
      </c>
      <c r="I389" t="str">
        <f>"00"</f>
        <v>00</v>
      </c>
      <c r="J389" t="s">
        <v>87</v>
      </c>
      <c r="K389" s="1">
        <v>7020</v>
      </c>
    </row>
    <row r="390" spans="1:11" x14ac:dyDescent="0.35">
      <c r="A390">
        <v>198</v>
      </c>
      <c r="B390" t="str">
        <f>"81"</f>
        <v>81</v>
      </c>
      <c r="C390">
        <v>6144</v>
      </c>
      <c r="D390" t="str">
        <f t="shared" si="94"/>
        <v>00</v>
      </c>
      <c r="E390" t="str">
        <f>"999"</f>
        <v>999</v>
      </c>
      <c r="F390">
        <v>6</v>
      </c>
      <c r="G390" t="str">
        <f>"99"</f>
        <v>99</v>
      </c>
      <c r="H390" t="str">
        <f t="shared" si="95"/>
        <v>0</v>
      </c>
      <c r="I390" t="str">
        <f>"MB"</f>
        <v>MB</v>
      </c>
      <c r="J390" t="s">
        <v>91</v>
      </c>
      <c r="K390">
        <v>390</v>
      </c>
    </row>
    <row r="391" spans="1:11" x14ac:dyDescent="0.35">
      <c r="A391">
        <v>199</v>
      </c>
      <c r="B391" t="str">
        <f t="shared" ref="B391:B409" si="96">"00"</f>
        <v>00</v>
      </c>
      <c r="C391">
        <v>5711</v>
      </c>
      <c r="D391" t="str">
        <f t="shared" si="94"/>
        <v>00</v>
      </c>
      <c r="E391" t="str">
        <f t="shared" ref="E391:E401" si="97">"000"</f>
        <v>000</v>
      </c>
      <c r="F391">
        <v>6</v>
      </c>
      <c r="G391" t="str">
        <f t="shared" ref="G391:G409" si="98">"00"</f>
        <v>00</v>
      </c>
      <c r="H391" t="str">
        <f t="shared" si="95"/>
        <v>0</v>
      </c>
      <c r="I391" t="str">
        <f t="shared" ref="I391:I398" si="99">"00"</f>
        <v>00</v>
      </c>
      <c r="J391" t="s">
        <v>98</v>
      </c>
      <c r="K391" s="1">
        <v>13855551</v>
      </c>
    </row>
    <row r="392" spans="1:11" x14ac:dyDescent="0.35">
      <c r="A392">
        <v>199</v>
      </c>
      <c r="B392" t="str">
        <f t="shared" si="96"/>
        <v>00</v>
      </c>
      <c r="C392">
        <v>5712</v>
      </c>
      <c r="D392" t="str">
        <f t="shared" si="94"/>
        <v>00</v>
      </c>
      <c r="E392" t="str">
        <f t="shared" si="97"/>
        <v>000</v>
      </c>
      <c r="F392">
        <v>6</v>
      </c>
      <c r="G392" t="str">
        <f t="shared" si="98"/>
        <v>00</v>
      </c>
      <c r="H392" t="str">
        <f t="shared" si="95"/>
        <v>0</v>
      </c>
      <c r="I392" t="str">
        <f t="shared" si="99"/>
        <v>00</v>
      </c>
      <c r="J392" t="s">
        <v>99</v>
      </c>
      <c r="K392" s="1">
        <v>300000</v>
      </c>
    </row>
    <row r="393" spans="1:11" x14ac:dyDescent="0.35">
      <c r="A393">
        <v>199</v>
      </c>
      <c r="B393" t="str">
        <f t="shared" si="96"/>
        <v>00</v>
      </c>
      <c r="C393">
        <v>5719</v>
      </c>
      <c r="D393" t="str">
        <f t="shared" si="94"/>
        <v>00</v>
      </c>
      <c r="E393" t="str">
        <f t="shared" si="97"/>
        <v>000</v>
      </c>
      <c r="F393">
        <v>6</v>
      </c>
      <c r="G393" t="str">
        <f t="shared" si="98"/>
        <v>00</v>
      </c>
      <c r="H393" t="str">
        <f t="shared" si="95"/>
        <v>0</v>
      </c>
      <c r="I393" t="str">
        <f t="shared" si="99"/>
        <v>00</v>
      </c>
      <c r="J393" t="s">
        <v>100</v>
      </c>
      <c r="K393" s="1">
        <v>30000</v>
      </c>
    </row>
    <row r="394" spans="1:11" x14ac:dyDescent="0.35">
      <c r="A394">
        <v>199</v>
      </c>
      <c r="B394" t="str">
        <f t="shared" si="96"/>
        <v>00</v>
      </c>
      <c r="C394">
        <v>5735</v>
      </c>
      <c r="D394" t="str">
        <f t="shared" si="94"/>
        <v>00</v>
      </c>
      <c r="E394" t="str">
        <f t="shared" si="97"/>
        <v>000</v>
      </c>
      <c r="F394">
        <v>6</v>
      </c>
      <c r="G394" t="str">
        <f t="shared" si="98"/>
        <v>00</v>
      </c>
      <c r="H394" t="str">
        <f t="shared" si="95"/>
        <v>0</v>
      </c>
      <c r="I394" t="str">
        <f t="shared" si="99"/>
        <v>00</v>
      </c>
      <c r="J394" t="s">
        <v>101</v>
      </c>
      <c r="K394" s="1">
        <v>13000</v>
      </c>
    </row>
    <row r="395" spans="1:11" x14ac:dyDescent="0.35">
      <c r="A395">
        <v>199</v>
      </c>
      <c r="B395" t="str">
        <f t="shared" si="96"/>
        <v>00</v>
      </c>
      <c r="C395">
        <v>5742</v>
      </c>
      <c r="D395" t="str">
        <f t="shared" si="94"/>
        <v>00</v>
      </c>
      <c r="E395" t="str">
        <f t="shared" si="97"/>
        <v>000</v>
      </c>
      <c r="F395">
        <v>6</v>
      </c>
      <c r="G395" t="str">
        <f t="shared" si="98"/>
        <v>00</v>
      </c>
      <c r="H395" t="str">
        <f t="shared" si="95"/>
        <v>0</v>
      </c>
      <c r="I395" t="str">
        <f t="shared" si="99"/>
        <v>00</v>
      </c>
      <c r="J395" t="s">
        <v>11</v>
      </c>
      <c r="K395" s="1">
        <v>16000</v>
      </c>
    </row>
    <row r="396" spans="1:11" x14ac:dyDescent="0.35">
      <c r="A396">
        <v>199</v>
      </c>
      <c r="B396" t="str">
        <f t="shared" si="96"/>
        <v>00</v>
      </c>
      <c r="C396">
        <v>5743</v>
      </c>
      <c r="D396" t="str">
        <f t="shared" si="94"/>
        <v>00</v>
      </c>
      <c r="E396" t="str">
        <f t="shared" si="97"/>
        <v>000</v>
      </c>
      <c r="F396">
        <v>6</v>
      </c>
      <c r="G396" t="str">
        <f t="shared" si="98"/>
        <v>00</v>
      </c>
      <c r="H396" t="str">
        <f t="shared" si="95"/>
        <v>0</v>
      </c>
      <c r="I396" t="str">
        <f t="shared" si="99"/>
        <v>00</v>
      </c>
      <c r="J396" t="s">
        <v>102</v>
      </c>
      <c r="K396" s="1">
        <v>54000</v>
      </c>
    </row>
    <row r="397" spans="1:11" x14ac:dyDescent="0.35">
      <c r="A397">
        <v>199</v>
      </c>
      <c r="B397" t="str">
        <f t="shared" si="96"/>
        <v>00</v>
      </c>
      <c r="C397">
        <v>5744</v>
      </c>
      <c r="D397" t="str">
        <f t="shared" si="94"/>
        <v>00</v>
      </c>
      <c r="E397" t="str">
        <f t="shared" si="97"/>
        <v>000</v>
      </c>
      <c r="F397">
        <v>6</v>
      </c>
      <c r="G397" t="str">
        <f t="shared" si="98"/>
        <v>00</v>
      </c>
      <c r="H397" t="str">
        <f t="shared" si="95"/>
        <v>0</v>
      </c>
      <c r="I397" t="str">
        <f t="shared" si="99"/>
        <v>00</v>
      </c>
      <c r="J397" t="s">
        <v>103</v>
      </c>
      <c r="K397">
        <v>1</v>
      </c>
    </row>
    <row r="398" spans="1:11" x14ac:dyDescent="0.35">
      <c r="A398">
        <v>199</v>
      </c>
      <c r="B398" t="str">
        <f t="shared" si="96"/>
        <v>00</v>
      </c>
      <c r="C398">
        <v>5749</v>
      </c>
      <c r="D398" t="str">
        <f t="shared" si="94"/>
        <v>00</v>
      </c>
      <c r="E398" t="str">
        <f t="shared" si="97"/>
        <v>000</v>
      </c>
      <c r="F398">
        <v>6</v>
      </c>
      <c r="G398" t="str">
        <f t="shared" si="98"/>
        <v>00</v>
      </c>
      <c r="H398" t="str">
        <f t="shared" si="95"/>
        <v>0</v>
      </c>
      <c r="I398" t="str">
        <f t="shared" si="99"/>
        <v>00</v>
      </c>
      <c r="J398" t="s">
        <v>12</v>
      </c>
      <c r="K398" s="1">
        <v>25000</v>
      </c>
    </row>
    <row r="399" spans="1:11" x14ac:dyDescent="0.35">
      <c r="A399">
        <v>199</v>
      </c>
      <c r="B399" t="str">
        <f t="shared" si="96"/>
        <v>00</v>
      </c>
      <c r="C399">
        <v>5749</v>
      </c>
      <c r="D399" t="str">
        <f t="shared" si="94"/>
        <v>00</v>
      </c>
      <c r="E399" t="str">
        <f t="shared" si="97"/>
        <v>000</v>
      </c>
      <c r="F399">
        <v>6</v>
      </c>
      <c r="G399" t="str">
        <f t="shared" si="98"/>
        <v>00</v>
      </c>
      <c r="H399" t="str">
        <f t="shared" si="95"/>
        <v>0</v>
      </c>
      <c r="I399" t="str">
        <f>"WF"</f>
        <v>WF</v>
      </c>
      <c r="J399" t="s">
        <v>104</v>
      </c>
      <c r="K399" s="1">
        <v>78728</v>
      </c>
    </row>
    <row r="400" spans="1:11" x14ac:dyDescent="0.35">
      <c r="A400">
        <v>199</v>
      </c>
      <c r="B400" t="str">
        <f t="shared" si="96"/>
        <v>00</v>
      </c>
      <c r="C400">
        <v>5749</v>
      </c>
      <c r="D400" t="str">
        <f>"01"</f>
        <v>01</v>
      </c>
      <c r="E400" t="str">
        <f t="shared" si="97"/>
        <v>000</v>
      </c>
      <c r="F400">
        <v>6</v>
      </c>
      <c r="G400" t="str">
        <f t="shared" si="98"/>
        <v>00</v>
      </c>
      <c r="H400" t="str">
        <f t="shared" si="95"/>
        <v>0</v>
      </c>
      <c r="I400" t="str">
        <f t="shared" ref="I400:I427" si="100">"00"</f>
        <v>00</v>
      </c>
      <c r="J400" t="s">
        <v>105</v>
      </c>
      <c r="K400" s="1">
        <v>50000</v>
      </c>
    </row>
    <row r="401" spans="1:11" x14ac:dyDescent="0.35">
      <c r="A401">
        <v>199</v>
      </c>
      <c r="B401" t="str">
        <f t="shared" si="96"/>
        <v>00</v>
      </c>
      <c r="C401">
        <v>5749</v>
      </c>
      <c r="D401" t="str">
        <f>"02"</f>
        <v>02</v>
      </c>
      <c r="E401" t="str">
        <f t="shared" si="97"/>
        <v>000</v>
      </c>
      <c r="F401">
        <v>6</v>
      </c>
      <c r="G401" t="str">
        <f t="shared" si="98"/>
        <v>00</v>
      </c>
      <c r="H401" t="str">
        <f t="shared" si="95"/>
        <v>0</v>
      </c>
      <c r="I401" t="str">
        <f t="shared" si="100"/>
        <v>00</v>
      </c>
      <c r="J401" t="s">
        <v>12</v>
      </c>
      <c r="K401">
        <v>206.84</v>
      </c>
    </row>
    <row r="402" spans="1:11" x14ac:dyDescent="0.35">
      <c r="A402">
        <v>199</v>
      </c>
      <c r="B402" t="str">
        <f t="shared" si="96"/>
        <v>00</v>
      </c>
      <c r="C402">
        <v>5754</v>
      </c>
      <c r="D402" t="str">
        <f>"24"</f>
        <v>24</v>
      </c>
      <c r="E402" t="str">
        <f>"999"</f>
        <v>999</v>
      </c>
      <c r="F402">
        <v>6</v>
      </c>
      <c r="G402" t="str">
        <f t="shared" si="98"/>
        <v>00</v>
      </c>
      <c r="H402" t="str">
        <f t="shared" si="95"/>
        <v>0</v>
      </c>
      <c r="I402" t="str">
        <f t="shared" si="100"/>
        <v>00</v>
      </c>
      <c r="J402" t="s">
        <v>106</v>
      </c>
      <c r="K402">
        <v>723.24</v>
      </c>
    </row>
    <row r="403" spans="1:11" x14ac:dyDescent="0.35">
      <c r="A403">
        <v>199</v>
      </c>
      <c r="B403" t="str">
        <f t="shared" si="96"/>
        <v>00</v>
      </c>
      <c r="C403">
        <v>5811</v>
      </c>
      <c r="D403" t="str">
        <f t="shared" ref="D403:D417" si="101">"00"</f>
        <v>00</v>
      </c>
      <c r="E403" t="str">
        <f t="shared" ref="E403:E409" si="102">"000"</f>
        <v>000</v>
      </c>
      <c r="F403">
        <v>6</v>
      </c>
      <c r="G403" t="str">
        <f t="shared" si="98"/>
        <v>00</v>
      </c>
      <c r="H403" t="str">
        <f t="shared" si="95"/>
        <v>0</v>
      </c>
      <c r="I403" t="str">
        <f t="shared" si="100"/>
        <v>00</v>
      </c>
      <c r="J403" t="s">
        <v>107</v>
      </c>
      <c r="K403" s="1">
        <v>1536021</v>
      </c>
    </row>
    <row r="404" spans="1:11" x14ac:dyDescent="0.35">
      <c r="A404">
        <v>199</v>
      </c>
      <c r="B404" t="str">
        <f t="shared" si="96"/>
        <v>00</v>
      </c>
      <c r="C404">
        <v>5812</v>
      </c>
      <c r="D404" t="str">
        <f t="shared" si="101"/>
        <v>00</v>
      </c>
      <c r="E404" t="str">
        <f t="shared" si="102"/>
        <v>000</v>
      </c>
      <c r="F404">
        <v>6</v>
      </c>
      <c r="G404" t="str">
        <f t="shared" si="98"/>
        <v>00</v>
      </c>
      <c r="H404" t="str">
        <f t="shared" si="95"/>
        <v>0</v>
      </c>
      <c r="I404" t="str">
        <f t="shared" si="100"/>
        <v>00</v>
      </c>
      <c r="J404" t="s">
        <v>108</v>
      </c>
      <c r="K404" s="1">
        <v>25219641</v>
      </c>
    </row>
    <row r="405" spans="1:11" x14ac:dyDescent="0.35">
      <c r="A405">
        <v>199</v>
      </c>
      <c r="B405" t="str">
        <f t="shared" si="96"/>
        <v>00</v>
      </c>
      <c r="C405">
        <v>5812</v>
      </c>
      <c r="D405" t="str">
        <f t="shared" si="101"/>
        <v>00</v>
      </c>
      <c r="E405" t="str">
        <f t="shared" si="102"/>
        <v>000</v>
      </c>
      <c r="F405">
        <v>6</v>
      </c>
      <c r="G405" t="str">
        <f t="shared" si="98"/>
        <v>00</v>
      </c>
      <c r="H405" t="str">
        <f>"R"</f>
        <v>R</v>
      </c>
      <c r="I405" t="str">
        <f t="shared" si="100"/>
        <v>00</v>
      </c>
      <c r="J405" t="s">
        <v>109</v>
      </c>
      <c r="K405" s="1">
        <v>2553000</v>
      </c>
    </row>
    <row r="406" spans="1:11" x14ac:dyDescent="0.35">
      <c r="A406">
        <v>199</v>
      </c>
      <c r="B406" t="str">
        <f t="shared" si="96"/>
        <v>00</v>
      </c>
      <c r="C406">
        <v>5820</v>
      </c>
      <c r="D406" t="str">
        <f t="shared" si="101"/>
        <v>00</v>
      </c>
      <c r="E406" t="str">
        <f t="shared" si="102"/>
        <v>000</v>
      </c>
      <c r="F406">
        <v>6</v>
      </c>
      <c r="G406" t="str">
        <f t="shared" si="98"/>
        <v>00</v>
      </c>
      <c r="H406" t="str">
        <f t="shared" ref="H406:H425" si="103">"0"</f>
        <v>0</v>
      </c>
      <c r="I406" t="str">
        <f t="shared" si="100"/>
        <v>00</v>
      </c>
      <c r="J406" t="s">
        <v>110</v>
      </c>
      <c r="K406">
        <v>0</v>
      </c>
    </row>
    <row r="407" spans="1:11" x14ac:dyDescent="0.35">
      <c r="A407">
        <v>199</v>
      </c>
      <c r="B407" t="str">
        <f t="shared" si="96"/>
        <v>00</v>
      </c>
      <c r="C407">
        <v>5829</v>
      </c>
      <c r="D407" t="str">
        <f t="shared" si="101"/>
        <v>00</v>
      </c>
      <c r="E407" t="str">
        <f t="shared" si="102"/>
        <v>000</v>
      </c>
      <c r="F407">
        <v>6</v>
      </c>
      <c r="G407" t="str">
        <f t="shared" si="98"/>
        <v>00</v>
      </c>
      <c r="H407" t="str">
        <f t="shared" si="103"/>
        <v>0</v>
      </c>
      <c r="I407" t="str">
        <f t="shared" si="100"/>
        <v>00</v>
      </c>
      <c r="J407" t="s">
        <v>111</v>
      </c>
      <c r="K407">
        <v>1</v>
      </c>
    </row>
    <row r="408" spans="1:11" x14ac:dyDescent="0.35">
      <c r="A408">
        <v>199</v>
      </c>
      <c r="B408" t="str">
        <f t="shared" si="96"/>
        <v>00</v>
      </c>
      <c r="C408">
        <v>5931</v>
      </c>
      <c r="D408" t="str">
        <f t="shared" si="101"/>
        <v>00</v>
      </c>
      <c r="E408" t="str">
        <f t="shared" si="102"/>
        <v>000</v>
      </c>
      <c r="F408">
        <v>6</v>
      </c>
      <c r="G408" t="str">
        <f t="shared" si="98"/>
        <v>00</v>
      </c>
      <c r="H408" t="str">
        <f t="shared" si="103"/>
        <v>0</v>
      </c>
      <c r="I408" t="str">
        <f t="shared" si="100"/>
        <v>00</v>
      </c>
      <c r="J408" t="s">
        <v>112</v>
      </c>
      <c r="K408" s="1">
        <v>225000</v>
      </c>
    </row>
    <row r="409" spans="1:11" x14ac:dyDescent="0.35">
      <c r="A409">
        <v>199</v>
      </c>
      <c r="B409" t="str">
        <f t="shared" si="96"/>
        <v>00</v>
      </c>
      <c r="C409">
        <v>5949</v>
      </c>
      <c r="D409" t="str">
        <f t="shared" si="101"/>
        <v>00</v>
      </c>
      <c r="E409" t="str">
        <f t="shared" si="102"/>
        <v>000</v>
      </c>
      <c r="F409">
        <v>6</v>
      </c>
      <c r="G409" t="str">
        <f t="shared" si="98"/>
        <v>00</v>
      </c>
      <c r="H409" t="str">
        <f t="shared" si="103"/>
        <v>0</v>
      </c>
      <c r="I409" t="str">
        <f t="shared" si="100"/>
        <v>00</v>
      </c>
      <c r="J409" t="s">
        <v>113</v>
      </c>
      <c r="K409" s="1">
        <v>50000</v>
      </c>
    </row>
    <row r="410" spans="1:11" x14ac:dyDescent="0.35">
      <c r="A410">
        <v>199</v>
      </c>
      <c r="B410" t="str">
        <f t="shared" ref="B410:B473" si="104">"11"</f>
        <v>11</v>
      </c>
      <c r="C410">
        <v>6112</v>
      </c>
      <c r="D410" t="str">
        <f t="shared" si="101"/>
        <v>00</v>
      </c>
      <c r="E410" t="str">
        <f>"001"</f>
        <v>001</v>
      </c>
      <c r="F410">
        <v>6</v>
      </c>
      <c r="G410" t="str">
        <f t="shared" ref="G410:G425" si="105">"11"</f>
        <v>11</v>
      </c>
      <c r="H410" t="str">
        <f t="shared" si="103"/>
        <v>0</v>
      </c>
      <c r="I410" t="str">
        <f t="shared" si="100"/>
        <v>00</v>
      </c>
      <c r="J410" t="s">
        <v>114</v>
      </c>
      <c r="K410" s="1">
        <v>60000</v>
      </c>
    </row>
    <row r="411" spans="1:11" x14ac:dyDescent="0.35">
      <c r="A411">
        <v>199</v>
      </c>
      <c r="B411" t="str">
        <f t="shared" si="104"/>
        <v>11</v>
      </c>
      <c r="C411">
        <v>6112</v>
      </c>
      <c r="D411" t="str">
        <f t="shared" si="101"/>
        <v>00</v>
      </c>
      <c r="E411" t="str">
        <f>"041"</f>
        <v>041</v>
      </c>
      <c r="F411">
        <v>6</v>
      </c>
      <c r="G411" t="str">
        <f t="shared" si="105"/>
        <v>11</v>
      </c>
      <c r="H411" t="str">
        <f t="shared" si="103"/>
        <v>0</v>
      </c>
      <c r="I411" t="str">
        <f t="shared" si="100"/>
        <v>00</v>
      </c>
      <c r="J411" t="s">
        <v>114</v>
      </c>
      <c r="K411" s="1">
        <v>25000</v>
      </c>
    </row>
    <row r="412" spans="1:11" x14ac:dyDescent="0.35">
      <c r="A412">
        <v>199</v>
      </c>
      <c r="B412" t="str">
        <f t="shared" si="104"/>
        <v>11</v>
      </c>
      <c r="C412">
        <v>6112</v>
      </c>
      <c r="D412" t="str">
        <f t="shared" si="101"/>
        <v>00</v>
      </c>
      <c r="E412" t="str">
        <f>"042"</f>
        <v>042</v>
      </c>
      <c r="F412">
        <v>6</v>
      </c>
      <c r="G412" t="str">
        <f t="shared" si="105"/>
        <v>11</v>
      </c>
      <c r="H412" t="str">
        <f t="shared" si="103"/>
        <v>0</v>
      </c>
      <c r="I412" t="str">
        <f t="shared" si="100"/>
        <v>00</v>
      </c>
      <c r="J412" t="s">
        <v>114</v>
      </c>
      <c r="K412" s="1">
        <v>13000</v>
      </c>
    </row>
    <row r="413" spans="1:11" x14ac:dyDescent="0.35">
      <c r="A413">
        <v>199</v>
      </c>
      <c r="B413" t="str">
        <f t="shared" si="104"/>
        <v>11</v>
      </c>
      <c r="C413">
        <v>6112</v>
      </c>
      <c r="D413" t="str">
        <f t="shared" si="101"/>
        <v>00</v>
      </c>
      <c r="E413" t="str">
        <f>"101"</f>
        <v>101</v>
      </c>
      <c r="F413">
        <v>6</v>
      </c>
      <c r="G413" t="str">
        <f t="shared" si="105"/>
        <v>11</v>
      </c>
      <c r="H413" t="str">
        <f t="shared" si="103"/>
        <v>0</v>
      </c>
      <c r="I413" t="str">
        <f t="shared" si="100"/>
        <v>00</v>
      </c>
      <c r="J413" t="s">
        <v>114</v>
      </c>
      <c r="K413" s="1">
        <v>15000</v>
      </c>
    </row>
    <row r="414" spans="1:11" x14ac:dyDescent="0.35">
      <c r="A414">
        <v>199</v>
      </c>
      <c r="B414" t="str">
        <f t="shared" si="104"/>
        <v>11</v>
      </c>
      <c r="C414">
        <v>6112</v>
      </c>
      <c r="D414" t="str">
        <f t="shared" si="101"/>
        <v>00</v>
      </c>
      <c r="E414" t="str">
        <f>"102"</f>
        <v>102</v>
      </c>
      <c r="F414">
        <v>6</v>
      </c>
      <c r="G414" t="str">
        <f t="shared" si="105"/>
        <v>11</v>
      </c>
      <c r="H414" t="str">
        <f t="shared" si="103"/>
        <v>0</v>
      </c>
      <c r="I414" t="str">
        <f t="shared" si="100"/>
        <v>00</v>
      </c>
      <c r="J414" t="s">
        <v>114</v>
      </c>
      <c r="K414" s="1">
        <v>15000</v>
      </c>
    </row>
    <row r="415" spans="1:11" x14ac:dyDescent="0.35">
      <c r="A415">
        <v>199</v>
      </c>
      <c r="B415" t="str">
        <f t="shared" si="104"/>
        <v>11</v>
      </c>
      <c r="C415">
        <v>6112</v>
      </c>
      <c r="D415" t="str">
        <f t="shared" si="101"/>
        <v>00</v>
      </c>
      <c r="E415" t="str">
        <f>"103"</f>
        <v>103</v>
      </c>
      <c r="F415">
        <v>6</v>
      </c>
      <c r="G415" t="str">
        <f t="shared" si="105"/>
        <v>11</v>
      </c>
      <c r="H415" t="str">
        <f t="shared" si="103"/>
        <v>0</v>
      </c>
      <c r="I415" t="str">
        <f t="shared" si="100"/>
        <v>00</v>
      </c>
      <c r="J415" t="s">
        <v>114</v>
      </c>
      <c r="K415" s="1">
        <v>15000</v>
      </c>
    </row>
    <row r="416" spans="1:11" x14ac:dyDescent="0.35">
      <c r="A416">
        <v>199</v>
      </c>
      <c r="B416" t="str">
        <f t="shared" si="104"/>
        <v>11</v>
      </c>
      <c r="C416">
        <v>6112</v>
      </c>
      <c r="D416" t="str">
        <f t="shared" si="101"/>
        <v>00</v>
      </c>
      <c r="E416" t="str">
        <f>"105"</f>
        <v>105</v>
      </c>
      <c r="F416">
        <v>6</v>
      </c>
      <c r="G416" t="str">
        <f t="shared" si="105"/>
        <v>11</v>
      </c>
      <c r="H416" t="str">
        <f t="shared" si="103"/>
        <v>0</v>
      </c>
      <c r="I416" t="str">
        <f t="shared" si="100"/>
        <v>00</v>
      </c>
      <c r="J416" t="s">
        <v>114</v>
      </c>
      <c r="K416" s="1">
        <v>15000</v>
      </c>
    </row>
    <row r="417" spans="1:11" x14ac:dyDescent="0.35">
      <c r="A417">
        <v>199</v>
      </c>
      <c r="B417" t="str">
        <f t="shared" si="104"/>
        <v>11</v>
      </c>
      <c r="C417">
        <v>6112</v>
      </c>
      <c r="D417" t="str">
        <f t="shared" si="101"/>
        <v>00</v>
      </c>
      <c r="E417" t="str">
        <f>"107"</f>
        <v>107</v>
      </c>
      <c r="F417">
        <v>6</v>
      </c>
      <c r="G417" t="str">
        <f t="shared" si="105"/>
        <v>11</v>
      </c>
      <c r="H417" t="str">
        <f t="shared" si="103"/>
        <v>0</v>
      </c>
      <c r="I417" t="str">
        <f t="shared" si="100"/>
        <v>00</v>
      </c>
      <c r="J417" t="s">
        <v>114</v>
      </c>
      <c r="K417" s="1">
        <v>15000</v>
      </c>
    </row>
    <row r="418" spans="1:11" x14ac:dyDescent="0.35">
      <c r="A418">
        <v>199</v>
      </c>
      <c r="B418" t="str">
        <f t="shared" si="104"/>
        <v>11</v>
      </c>
      <c r="C418">
        <v>6112</v>
      </c>
      <c r="D418" t="str">
        <f t="shared" ref="D418:D425" si="106">"13"</f>
        <v>13</v>
      </c>
      <c r="E418" t="str">
        <f>"001"</f>
        <v>001</v>
      </c>
      <c r="F418">
        <v>6</v>
      </c>
      <c r="G418" t="str">
        <f t="shared" si="105"/>
        <v>11</v>
      </c>
      <c r="H418" t="str">
        <f t="shared" si="103"/>
        <v>0</v>
      </c>
      <c r="I418" t="str">
        <f t="shared" si="100"/>
        <v>00</v>
      </c>
      <c r="J418" t="s">
        <v>115</v>
      </c>
      <c r="K418" s="1">
        <v>39000</v>
      </c>
    </row>
    <row r="419" spans="1:11" x14ac:dyDescent="0.35">
      <c r="A419">
        <v>199</v>
      </c>
      <c r="B419" t="str">
        <f t="shared" si="104"/>
        <v>11</v>
      </c>
      <c r="C419">
        <v>6112</v>
      </c>
      <c r="D419" t="str">
        <f t="shared" si="106"/>
        <v>13</v>
      </c>
      <c r="E419" t="str">
        <f>"041"</f>
        <v>041</v>
      </c>
      <c r="F419">
        <v>6</v>
      </c>
      <c r="G419" t="str">
        <f t="shared" si="105"/>
        <v>11</v>
      </c>
      <c r="H419" t="str">
        <f t="shared" si="103"/>
        <v>0</v>
      </c>
      <c r="I419" t="str">
        <f t="shared" si="100"/>
        <v>00</v>
      </c>
      <c r="J419" t="s">
        <v>115</v>
      </c>
      <c r="K419" s="1">
        <v>21500</v>
      </c>
    </row>
    <row r="420" spans="1:11" x14ac:dyDescent="0.35">
      <c r="A420">
        <v>199</v>
      </c>
      <c r="B420" t="str">
        <f t="shared" si="104"/>
        <v>11</v>
      </c>
      <c r="C420">
        <v>6112</v>
      </c>
      <c r="D420" t="str">
        <f t="shared" si="106"/>
        <v>13</v>
      </c>
      <c r="E420" t="str">
        <f>"042"</f>
        <v>042</v>
      </c>
      <c r="F420">
        <v>6</v>
      </c>
      <c r="G420" t="str">
        <f t="shared" si="105"/>
        <v>11</v>
      </c>
      <c r="H420" t="str">
        <f t="shared" si="103"/>
        <v>0</v>
      </c>
      <c r="I420" t="str">
        <f t="shared" si="100"/>
        <v>00</v>
      </c>
      <c r="J420" t="s">
        <v>115</v>
      </c>
      <c r="K420" s="1">
        <v>7000</v>
      </c>
    </row>
    <row r="421" spans="1:11" x14ac:dyDescent="0.35">
      <c r="A421">
        <v>199</v>
      </c>
      <c r="B421" t="str">
        <f t="shared" si="104"/>
        <v>11</v>
      </c>
      <c r="C421">
        <v>6112</v>
      </c>
      <c r="D421" t="str">
        <f t="shared" si="106"/>
        <v>13</v>
      </c>
      <c r="E421" t="str">
        <f>"101"</f>
        <v>101</v>
      </c>
      <c r="F421">
        <v>6</v>
      </c>
      <c r="G421" t="str">
        <f t="shared" si="105"/>
        <v>11</v>
      </c>
      <c r="H421" t="str">
        <f t="shared" si="103"/>
        <v>0</v>
      </c>
      <c r="I421" t="str">
        <f t="shared" si="100"/>
        <v>00</v>
      </c>
      <c r="J421" t="s">
        <v>115</v>
      </c>
      <c r="K421" s="1">
        <v>10170</v>
      </c>
    </row>
    <row r="422" spans="1:11" x14ac:dyDescent="0.35">
      <c r="A422">
        <v>199</v>
      </c>
      <c r="B422" t="str">
        <f t="shared" si="104"/>
        <v>11</v>
      </c>
      <c r="C422">
        <v>6112</v>
      </c>
      <c r="D422" t="str">
        <f t="shared" si="106"/>
        <v>13</v>
      </c>
      <c r="E422" t="str">
        <f>"102"</f>
        <v>102</v>
      </c>
      <c r="F422">
        <v>6</v>
      </c>
      <c r="G422" t="str">
        <f t="shared" si="105"/>
        <v>11</v>
      </c>
      <c r="H422" t="str">
        <f t="shared" si="103"/>
        <v>0</v>
      </c>
      <c r="I422" t="str">
        <f t="shared" si="100"/>
        <v>00</v>
      </c>
      <c r="J422" t="s">
        <v>115</v>
      </c>
      <c r="K422" s="1">
        <v>10170</v>
      </c>
    </row>
    <row r="423" spans="1:11" x14ac:dyDescent="0.35">
      <c r="A423">
        <v>199</v>
      </c>
      <c r="B423" t="str">
        <f t="shared" si="104"/>
        <v>11</v>
      </c>
      <c r="C423">
        <v>6112</v>
      </c>
      <c r="D423" t="str">
        <f t="shared" si="106"/>
        <v>13</v>
      </c>
      <c r="E423" t="str">
        <f>"103"</f>
        <v>103</v>
      </c>
      <c r="F423">
        <v>6</v>
      </c>
      <c r="G423" t="str">
        <f t="shared" si="105"/>
        <v>11</v>
      </c>
      <c r="H423" t="str">
        <f t="shared" si="103"/>
        <v>0</v>
      </c>
      <c r="I423" t="str">
        <f t="shared" si="100"/>
        <v>00</v>
      </c>
      <c r="J423" t="s">
        <v>115</v>
      </c>
      <c r="K423" s="1">
        <v>10170</v>
      </c>
    </row>
    <row r="424" spans="1:11" x14ac:dyDescent="0.35">
      <c r="A424">
        <v>199</v>
      </c>
      <c r="B424" t="str">
        <f t="shared" si="104"/>
        <v>11</v>
      </c>
      <c r="C424">
        <v>6112</v>
      </c>
      <c r="D424" t="str">
        <f t="shared" si="106"/>
        <v>13</v>
      </c>
      <c r="E424" t="str">
        <f>"105"</f>
        <v>105</v>
      </c>
      <c r="F424">
        <v>6</v>
      </c>
      <c r="G424" t="str">
        <f t="shared" si="105"/>
        <v>11</v>
      </c>
      <c r="H424" t="str">
        <f t="shared" si="103"/>
        <v>0</v>
      </c>
      <c r="I424" t="str">
        <f t="shared" si="100"/>
        <v>00</v>
      </c>
      <c r="J424" t="s">
        <v>115</v>
      </c>
      <c r="K424" s="1">
        <v>10170</v>
      </c>
    </row>
    <row r="425" spans="1:11" x14ac:dyDescent="0.35">
      <c r="A425">
        <v>199</v>
      </c>
      <c r="B425" t="str">
        <f t="shared" si="104"/>
        <v>11</v>
      </c>
      <c r="C425">
        <v>6112</v>
      </c>
      <c r="D425" t="str">
        <f t="shared" si="106"/>
        <v>13</v>
      </c>
      <c r="E425" t="str">
        <f>"107"</f>
        <v>107</v>
      </c>
      <c r="F425">
        <v>6</v>
      </c>
      <c r="G425" t="str">
        <f t="shared" si="105"/>
        <v>11</v>
      </c>
      <c r="H425" t="str">
        <f t="shared" si="103"/>
        <v>0</v>
      </c>
      <c r="I425" t="str">
        <f t="shared" si="100"/>
        <v>00</v>
      </c>
      <c r="J425" t="s">
        <v>115</v>
      </c>
      <c r="K425" s="1">
        <v>10170</v>
      </c>
    </row>
    <row r="426" spans="1:11" x14ac:dyDescent="0.35">
      <c r="A426">
        <v>199</v>
      </c>
      <c r="B426" t="str">
        <f t="shared" si="104"/>
        <v>11</v>
      </c>
      <c r="C426">
        <v>6116</v>
      </c>
      <c r="D426" t="str">
        <f t="shared" ref="D426:D438" si="107">"00"</f>
        <v>00</v>
      </c>
      <c r="E426" t="str">
        <f t="shared" ref="E426:E432" si="108">"001"</f>
        <v>001</v>
      </c>
      <c r="F426">
        <v>6</v>
      </c>
      <c r="G426" t="str">
        <f>"30"</f>
        <v>30</v>
      </c>
      <c r="H426" t="str">
        <f>"P"</f>
        <v>P</v>
      </c>
      <c r="I426" t="str">
        <f t="shared" si="100"/>
        <v>00</v>
      </c>
      <c r="J426" t="s">
        <v>116</v>
      </c>
      <c r="K426" s="1">
        <v>2000</v>
      </c>
    </row>
    <row r="427" spans="1:11" x14ac:dyDescent="0.35">
      <c r="A427">
        <v>199</v>
      </c>
      <c r="B427" t="str">
        <f t="shared" si="104"/>
        <v>11</v>
      </c>
      <c r="C427">
        <v>6116</v>
      </c>
      <c r="D427" t="str">
        <f t="shared" si="107"/>
        <v>00</v>
      </c>
      <c r="E427" t="str">
        <f t="shared" si="108"/>
        <v>001</v>
      </c>
      <c r="F427">
        <v>6</v>
      </c>
      <c r="G427" t="str">
        <f>"31"</f>
        <v>31</v>
      </c>
      <c r="H427" t="str">
        <f>"P"</f>
        <v>P</v>
      </c>
      <c r="I427" t="str">
        <f t="shared" si="100"/>
        <v>00</v>
      </c>
      <c r="J427" t="s">
        <v>117</v>
      </c>
      <c r="K427" s="1">
        <v>25000</v>
      </c>
    </row>
    <row r="428" spans="1:11" x14ac:dyDescent="0.35">
      <c r="A428">
        <v>199</v>
      </c>
      <c r="B428" t="str">
        <f t="shared" si="104"/>
        <v>11</v>
      </c>
      <c r="C428">
        <v>6117</v>
      </c>
      <c r="D428" t="str">
        <f t="shared" si="107"/>
        <v>00</v>
      </c>
      <c r="E428" t="str">
        <f t="shared" si="108"/>
        <v>001</v>
      </c>
      <c r="F428">
        <v>6</v>
      </c>
      <c r="G428" t="str">
        <f>"11"</f>
        <v>11</v>
      </c>
      <c r="H428" t="str">
        <f>"S"</f>
        <v>S</v>
      </c>
      <c r="I428" t="str">
        <f>"AV"</f>
        <v>AV</v>
      </c>
      <c r="J428" t="s">
        <v>118</v>
      </c>
      <c r="K428" s="1">
        <v>5000</v>
      </c>
    </row>
    <row r="429" spans="1:11" x14ac:dyDescent="0.35">
      <c r="A429">
        <v>199</v>
      </c>
      <c r="B429" t="str">
        <f t="shared" si="104"/>
        <v>11</v>
      </c>
      <c r="C429">
        <v>6117</v>
      </c>
      <c r="D429" t="str">
        <f t="shared" si="107"/>
        <v>00</v>
      </c>
      <c r="E429" t="str">
        <f t="shared" si="108"/>
        <v>001</v>
      </c>
      <c r="F429">
        <v>6</v>
      </c>
      <c r="G429" t="str">
        <f>"22"</f>
        <v>22</v>
      </c>
      <c r="H429" t="str">
        <f>"S"</f>
        <v>S</v>
      </c>
      <c r="I429" t="str">
        <f>"00"</f>
        <v>00</v>
      </c>
      <c r="J429" t="s">
        <v>119</v>
      </c>
      <c r="K429">
        <v>0</v>
      </c>
    </row>
    <row r="430" spans="1:11" x14ac:dyDescent="0.35">
      <c r="A430">
        <v>199</v>
      </c>
      <c r="B430" t="str">
        <f t="shared" si="104"/>
        <v>11</v>
      </c>
      <c r="C430">
        <v>6117</v>
      </c>
      <c r="D430" t="str">
        <f t="shared" si="107"/>
        <v>00</v>
      </c>
      <c r="E430" t="str">
        <f t="shared" si="108"/>
        <v>001</v>
      </c>
      <c r="F430">
        <v>6</v>
      </c>
      <c r="G430" t="str">
        <f>"22"</f>
        <v>22</v>
      </c>
      <c r="H430" t="str">
        <f>"S"</f>
        <v>S</v>
      </c>
      <c r="I430" t="str">
        <f>"DC"</f>
        <v>DC</v>
      </c>
      <c r="J430" t="s">
        <v>120</v>
      </c>
      <c r="K430" s="1">
        <v>1000</v>
      </c>
    </row>
    <row r="431" spans="1:11" x14ac:dyDescent="0.35">
      <c r="A431">
        <v>199</v>
      </c>
      <c r="B431" t="str">
        <f t="shared" si="104"/>
        <v>11</v>
      </c>
      <c r="C431">
        <v>6117</v>
      </c>
      <c r="D431" t="str">
        <f t="shared" si="107"/>
        <v>00</v>
      </c>
      <c r="E431" t="str">
        <f t="shared" si="108"/>
        <v>001</v>
      </c>
      <c r="F431">
        <v>6</v>
      </c>
      <c r="G431" t="str">
        <f>"23"</f>
        <v>23</v>
      </c>
      <c r="H431" t="str">
        <f>"S"</f>
        <v>S</v>
      </c>
      <c r="I431" t="str">
        <f>"DC"</f>
        <v>DC</v>
      </c>
      <c r="J431" t="s">
        <v>121</v>
      </c>
      <c r="K431" s="1">
        <v>1000</v>
      </c>
    </row>
    <row r="432" spans="1:11" x14ac:dyDescent="0.35">
      <c r="A432">
        <v>199</v>
      </c>
      <c r="B432" t="str">
        <f t="shared" si="104"/>
        <v>11</v>
      </c>
      <c r="C432">
        <v>6117</v>
      </c>
      <c r="D432" t="str">
        <f t="shared" si="107"/>
        <v>00</v>
      </c>
      <c r="E432" t="str">
        <f t="shared" si="108"/>
        <v>001</v>
      </c>
      <c r="F432">
        <v>6</v>
      </c>
      <c r="G432" t="str">
        <f>"31"</f>
        <v>31</v>
      </c>
      <c r="H432" t="str">
        <f>"0"</f>
        <v>0</v>
      </c>
      <c r="I432" t="str">
        <f>"00"</f>
        <v>00</v>
      </c>
      <c r="J432" t="s">
        <v>122</v>
      </c>
      <c r="K432" s="1">
        <v>8000</v>
      </c>
    </row>
    <row r="433" spans="1:11" x14ac:dyDescent="0.35">
      <c r="A433">
        <v>199</v>
      </c>
      <c r="B433" t="str">
        <f t="shared" si="104"/>
        <v>11</v>
      </c>
      <c r="C433">
        <v>6117</v>
      </c>
      <c r="D433" t="str">
        <f t="shared" si="107"/>
        <v>00</v>
      </c>
      <c r="E433" t="str">
        <f>"041"</f>
        <v>041</v>
      </c>
      <c r="F433">
        <v>6</v>
      </c>
      <c r="G433" t="str">
        <f>"11"</f>
        <v>11</v>
      </c>
      <c r="H433" t="str">
        <f>"0"</f>
        <v>0</v>
      </c>
      <c r="I433" t="str">
        <f>"DC"</f>
        <v>DC</v>
      </c>
      <c r="J433" t="s">
        <v>123</v>
      </c>
      <c r="K433" s="1">
        <v>2250</v>
      </c>
    </row>
    <row r="434" spans="1:11" x14ac:dyDescent="0.35">
      <c r="A434">
        <v>199</v>
      </c>
      <c r="B434" t="str">
        <f t="shared" si="104"/>
        <v>11</v>
      </c>
      <c r="C434">
        <v>6117</v>
      </c>
      <c r="D434" t="str">
        <f t="shared" si="107"/>
        <v>00</v>
      </c>
      <c r="E434" t="str">
        <f>"041"</f>
        <v>041</v>
      </c>
      <c r="F434">
        <v>6</v>
      </c>
      <c r="G434" t="str">
        <f>"11"</f>
        <v>11</v>
      </c>
      <c r="H434" t="str">
        <f>"Z"</f>
        <v>Z</v>
      </c>
      <c r="I434" t="str">
        <f>"00"</f>
        <v>00</v>
      </c>
      <c r="J434" t="s">
        <v>124</v>
      </c>
      <c r="K434" s="1">
        <v>2652.5</v>
      </c>
    </row>
    <row r="435" spans="1:11" x14ac:dyDescent="0.35">
      <c r="A435">
        <v>199</v>
      </c>
      <c r="B435" t="str">
        <f t="shared" si="104"/>
        <v>11</v>
      </c>
      <c r="C435">
        <v>6117</v>
      </c>
      <c r="D435" t="str">
        <f t="shared" si="107"/>
        <v>00</v>
      </c>
      <c r="E435" t="str">
        <f>"042"</f>
        <v>042</v>
      </c>
      <c r="F435">
        <v>6</v>
      </c>
      <c r="G435" t="str">
        <f>"25"</f>
        <v>25</v>
      </c>
      <c r="H435" t="str">
        <f>"S"</f>
        <v>S</v>
      </c>
      <c r="I435" t="str">
        <f>"41"</f>
        <v>41</v>
      </c>
      <c r="J435" t="s">
        <v>125</v>
      </c>
      <c r="K435" s="1">
        <v>3000</v>
      </c>
    </row>
    <row r="436" spans="1:11" x14ac:dyDescent="0.35">
      <c r="A436">
        <v>199</v>
      </c>
      <c r="B436" t="str">
        <f t="shared" si="104"/>
        <v>11</v>
      </c>
      <c r="C436">
        <v>6117</v>
      </c>
      <c r="D436" t="str">
        <f t="shared" si="107"/>
        <v>00</v>
      </c>
      <c r="E436" t="str">
        <f>"105"</f>
        <v>105</v>
      </c>
      <c r="F436">
        <v>6</v>
      </c>
      <c r="G436" t="str">
        <f>"25"</f>
        <v>25</v>
      </c>
      <c r="H436" t="str">
        <f>"S"</f>
        <v>S</v>
      </c>
      <c r="I436" t="str">
        <f>"41"</f>
        <v>41</v>
      </c>
      <c r="J436" t="s">
        <v>126</v>
      </c>
      <c r="K436" s="1">
        <v>27000</v>
      </c>
    </row>
    <row r="437" spans="1:11" x14ac:dyDescent="0.35">
      <c r="A437">
        <v>199</v>
      </c>
      <c r="B437" t="str">
        <f t="shared" si="104"/>
        <v>11</v>
      </c>
      <c r="C437">
        <v>6117</v>
      </c>
      <c r="D437" t="str">
        <f t="shared" si="107"/>
        <v>00</v>
      </c>
      <c r="E437" t="str">
        <f>"107"</f>
        <v>107</v>
      </c>
      <c r="F437">
        <v>6</v>
      </c>
      <c r="G437" t="str">
        <f>"25"</f>
        <v>25</v>
      </c>
      <c r="H437" t="str">
        <f>"S"</f>
        <v>S</v>
      </c>
      <c r="I437" t="str">
        <f>"41"</f>
        <v>41</v>
      </c>
      <c r="J437" t="s">
        <v>126</v>
      </c>
      <c r="K437" s="1">
        <v>12000</v>
      </c>
    </row>
    <row r="438" spans="1:11" x14ac:dyDescent="0.35">
      <c r="A438">
        <v>199</v>
      </c>
      <c r="B438" t="str">
        <f t="shared" si="104"/>
        <v>11</v>
      </c>
      <c r="C438">
        <v>6117</v>
      </c>
      <c r="D438" t="str">
        <f t="shared" si="107"/>
        <v>00</v>
      </c>
      <c r="E438" t="str">
        <f>"999"</f>
        <v>999</v>
      </c>
      <c r="F438">
        <v>6</v>
      </c>
      <c r="G438" t="str">
        <f>"24"</f>
        <v>24</v>
      </c>
      <c r="H438" t="str">
        <f>"S"</f>
        <v>S</v>
      </c>
      <c r="I438" t="str">
        <f>"53"</f>
        <v>53</v>
      </c>
      <c r="J438" t="s">
        <v>127</v>
      </c>
      <c r="K438" s="1">
        <v>6000</v>
      </c>
    </row>
    <row r="439" spans="1:11" x14ac:dyDescent="0.35">
      <c r="A439">
        <v>199</v>
      </c>
      <c r="B439" t="str">
        <f t="shared" si="104"/>
        <v>11</v>
      </c>
      <c r="C439">
        <v>6117</v>
      </c>
      <c r="D439" t="str">
        <f>"01"</f>
        <v>01</v>
      </c>
      <c r="E439" t="str">
        <f>"999"</f>
        <v>999</v>
      </c>
      <c r="F439">
        <v>6</v>
      </c>
      <c r="G439" t="str">
        <f>"23"</f>
        <v>23</v>
      </c>
      <c r="H439" t="str">
        <f>"S"</f>
        <v>S</v>
      </c>
      <c r="I439" t="str">
        <f>"LD"</f>
        <v>LD</v>
      </c>
      <c r="J439" t="s">
        <v>118</v>
      </c>
      <c r="K439" s="1">
        <v>4000</v>
      </c>
    </row>
    <row r="440" spans="1:11" x14ac:dyDescent="0.35">
      <c r="A440">
        <v>199</v>
      </c>
      <c r="B440" t="str">
        <f t="shared" si="104"/>
        <v>11</v>
      </c>
      <c r="C440">
        <v>6117</v>
      </c>
      <c r="D440" t="str">
        <f>"14"</f>
        <v>14</v>
      </c>
      <c r="E440" t="str">
        <f>"001"</f>
        <v>001</v>
      </c>
      <c r="F440">
        <v>6</v>
      </c>
      <c r="G440" t="str">
        <f t="shared" ref="G440:G445" si="109">"11"</f>
        <v>11</v>
      </c>
      <c r="H440" t="str">
        <f t="shared" ref="H440:H453" si="110">"0"</f>
        <v>0</v>
      </c>
      <c r="I440" t="str">
        <f>"DC"</f>
        <v>DC</v>
      </c>
      <c r="J440" t="s">
        <v>128</v>
      </c>
      <c r="K440" s="1">
        <v>1000</v>
      </c>
    </row>
    <row r="441" spans="1:11" x14ac:dyDescent="0.35">
      <c r="A441">
        <v>199</v>
      </c>
      <c r="B441" t="str">
        <f t="shared" si="104"/>
        <v>11</v>
      </c>
      <c r="C441">
        <v>6117</v>
      </c>
      <c r="D441" t="str">
        <f>"26"</f>
        <v>26</v>
      </c>
      <c r="E441" t="str">
        <f>"001"</f>
        <v>001</v>
      </c>
      <c r="F441">
        <v>6</v>
      </c>
      <c r="G441" t="str">
        <f t="shared" si="109"/>
        <v>11</v>
      </c>
      <c r="H441" t="str">
        <f t="shared" si="110"/>
        <v>0</v>
      </c>
      <c r="I441" t="str">
        <f>"DC"</f>
        <v>DC</v>
      </c>
      <c r="J441" t="s">
        <v>128</v>
      </c>
      <c r="K441" s="1">
        <v>1000</v>
      </c>
    </row>
    <row r="442" spans="1:11" x14ac:dyDescent="0.35">
      <c r="A442">
        <v>199</v>
      </c>
      <c r="B442" t="str">
        <f t="shared" si="104"/>
        <v>11</v>
      </c>
      <c r="C442">
        <v>6117</v>
      </c>
      <c r="D442" t="str">
        <f>"27"</f>
        <v>27</v>
      </c>
      <c r="E442" t="str">
        <f>"001"</f>
        <v>001</v>
      </c>
      <c r="F442">
        <v>6</v>
      </c>
      <c r="G442" t="str">
        <f t="shared" si="109"/>
        <v>11</v>
      </c>
      <c r="H442" t="str">
        <f t="shared" si="110"/>
        <v>0</v>
      </c>
      <c r="I442" t="str">
        <f>"00"</f>
        <v>00</v>
      </c>
      <c r="J442" t="s">
        <v>129</v>
      </c>
      <c r="K442" s="1">
        <v>30000</v>
      </c>
    </row>
    <row r="443" spans="1:11" x14ac:dyDescent="0.35">
      <c r="A443">
        <v>199</v>
      </c>
      <c r="B443" t="str">
        <f t="shared" si="104"/>
        <v>11</v>
      </c>
      <c r="C443">
        <v>6117</v>
      </c>
      <c r="D443" t="str">
        <f>"27"</f>
        <v>27</v>
      </c>
      <c r="E443" t="str">
        <f>"001"</f>
        <v>001</v>
      </c>
      <c r="F443">
        <v>6</v>
      </c>
      <c r="G443" t="str">
        <f t="shared" si="109"/>
        <v>11</v>
      </c>
      <c r="H443" t="str">
        <f t="shared" si="110"/>
        <v>0</v>
      </c>
      <c r="I443" t="str">
        <f>"DC"</f>
        <v>DC</v>
      </c>
      <c r="J443" t="s">
        <v>128</v>
      </c>
      <c r="K443" s="1">
        <v>1000</v>
      </c>
    </row>
    <row r="444" spans="1:11" x14ac:dyDescent="0.35">
      <c r="A444">
        <v>199</v>
      </c>
      <c r="B444" t="str">
        <f t="shared" si="104"/>
        <v>11</v>
      </c>
      <c r="C444">
        <v>6117</v>
      </c>
      <c r="D444" t="str">
        <f>"27"</f>
        <v>27</v>
      </c>
      <c r="E444" t="str">
        <f>"041"</f>
        <v>041</v>
      </c>
      <c r="F444">
        <v>6</v>
      </c>
      <c r="G444" t="str">
        <f t="shared" si="109"/>
        <v>11</v>
      </c>
      <c r="H444" t="str">
        <f t="shared" si="110"/>
        <v>0</v>
      </c>
      <c r="I444" t="str">
        <f>"00"</f>
        <v>00</v>
      </c>
      <c r="J444" t="s">
        <v>129</v>
      </c>
      <c r="K444" s="1">
        <v>27000</v>
      </c>
    </row>
    <row r="445" spans="1:11" x14ac:dyDescent="0.35">
      <c r="A445">
        <v>199</v>
      </c>
      <c r="B445" t="str">
        <f t="shared" si="104"/>
        <v>11</v>
      </c>
      <c r="C445">
        <v>6117</v>
      </c>
      <c r="D445" t="str">
        <f>"27"</f>
        <v>27</v>
      </c>
      <c r="E445" t="str">
        <f>"042"</f>
        <v>042</v>
      </c>
      <c r="F445">
        <v>6</v>
      </c>
      <c r="G445" t="str">
        <f t="shared" si="109"/>
        <v>11</v>
      </c>
      <c r="H445" t="str">
        <f t="shared" si="110"/>
        <v>0</v>
      </c>
      <c r="I445" t="str">
        <f>"00"</f>
        <v>00</v>
      </c>
      <c r="J445" t="s">
        <v>129</v>
      </c>
      <c r="K445" s="1">
        <v>6000</v>
      </c>
    </row>
    <row r="446" spans="1:11" x14ac:dyDescent="0.35">
      <c r="A446">
        <v>199</v>
      </c>
      <c r="B446" t="str">
        <f t="shared" si="104"/>
        <v>11</v>
      </c>
      <c r="C446">
        <v>6117</v>
      </c>
      <c r="D446" t="str">
        <f>"27"</f>
        <v>27</v>
      </c>
      <c r="E446" t="str">
        <f>"042"</f>
        <v>042</v>
      </c>
      <c r="F446">
        <v>6</v>
      </c>
      <c r="G446" t="str">
        <f>"23"</f>
        <v>23</v>
      </c>
      <c r="H446" t="str">
        <f t="shared" si="110"/>
        <v>0</v>
      </c>
      <c r="I446" t="str">
        <f>"00"</f>
        <v>00</v>
      </c>
      <c r="J446" t="s">
        <v>129</v>
      </c>
      <c r="K446" s="1">
        <v>1500</v>
      </c>
    </row>
    <row r="447" spans="1:11" x14ac:dyDescent="0.35">
      <c r="A447">
        <v>199</v>
      </c>
      <c r="B447" t="str">
        <f t="shared" si="104"/>
        <v>11</v>
      </c>
      <c r="C447">
        <v>6117</v>
      </c>
      <c r="D447" t="str">
        <f>"28"</f>
        <v>28</v>
      </c>
      <c r="E447" t="str">
        <f>"001"</f>
        <v>001</v>
      </c>
      <c r="F447">
        <v>6</v>
      </c>
      <c r="G447" t="str">
        <f>"11"</f>
        <v>11</v>
      </c>
      <c r="H447" t="str">
        <f t="shared" si="110"/>
        <v>0</v>
      </c>
      <c r="I447" t="str">
        <f>"DC"</f>
        <v>DC</v>
      </c>
      <c r="J447" t="s">
        <v>128</v>
      </c>
      <c r="K447" s="1">
        <v>1000</v>
      </c>
    </row>
    <row r="448" spans="1:11" x14ac:dyDescent="0.35">
      <c r="A448">
        <v>199</v>
      </c>
      <c r="B448" t="str">
        <f t="shared" si="104"/>
        <v>11</v>
      </c>
      <c r="C448">
        <v>6117</v>
      </c>
      <c r="D448" t="str">
        <f>"29"</f>
        <v>29</v>
      </c>
      <c r="E448" t="str">
        <f>"001"</f>
        <v>001</v>
      </c>
      <c r="F448">
        <v>6</v>
      </c>
      <c r="G448" t="str">
        <f>"11"</f>
        <v>11</v>
      </c>
      <c r="H448" t="str">
        <f t="shared" si="110"/>
        <v>0</v>
      </c>
      <c r="I448" t="str">
        <f>"DC"</f>
        <v>DC</v>
      </c>
      <c r="J448" t="s">
        <v>128</v>
      </c>
      <c r="K448" s="1">
        <v>1000</v>
      </c>
    </row>
    <row r="449" spans="1:11" x14ac:dyDescent="0.35">
      <c r="A449">
        <v>199</v>
      </c>
      <c r="B449" t="str">
        <f t="shared" si="104"/>
        <v>11</v>
      </c>
      <c r="C449">
        <v>6117</v>
      </c>
      <c r="D449" t="str">
        <f>"72"</f>
        <v>72</v>
      </c>
      <c r="E449" t="str">
        <f>"001"</f>
        <v>001</v>
      </c>
      <c r="F449">
        <v>6</v>
      </c>
      <c r="G449" t="str">
        <f>"11"</f>
        <v>11</v>
      </c>
      <c r="H449" t="str">
        <f t="shared" si="110"/>
        <v>0</v>
      </c>
      <c r="I449" t="str">
        <f>"DC"</f>
        <v>DC</v>
      </c>
      <c r="J449" t="s">
        <v>128</v>
      </c>
      <c r="K449" s="1">
        <v>1000</v>
      </c>
    </row>
    <row r="450" spans="1:11" x14ac:dyDescent="0.35">
      <c r="A450">
        <v>199</v>
      </c>
      <c r="B450" t="str">
        <f t="shared" si="104"/>
        <v>11</v>
      </c>
      <c r="C450">
        <v>6117</v>
      </c>
      <c r="D450" t="str">
        <f>"85"</f>
        <v>85</v>
      </c>
      <c r="E450" t="str">
        <f>"999"</f>
        <v>999</v>
      </c>
      <c r="F450">
        <v>6</v>
      </c>
      <c r="G450" t="str">
        <f>"25"</f>
        <v>25</v>
      </c>
      <c r="H450" t="str">
        <f t="shared" si="110"/>
        <v>0</v>
      </c>
      <c r="I450" t="str">
        <f t="shared" ref="I450:I483" si="111">"00"</f>
        <v>00</v>
      </c>
      <c r="J450" t="s">
        <v>130</v>
      </c>
      <c r="K450" s="1">
        <v>43200</v>
      </c>
    </row>
    <row r="451" spans="1:11" x14ac:dyDescent="0.35">
      <c r="A451">
        <v>199</v>
      </c>
      <c r="B451" t="str">
        <f t="shared" si="104"/>
        <v>11</v>
      </c>
      <c r="C451">
        <v>6117</v>
      </c>
      <c r="D451" t="str">
        <f>"85"</f>
        <v>85</v>
      </c>
      <c r="E451" t="str">
        <f>"999"</f>
        <v>999</v>
      </c>
      <c r="F451">
        <v>6</v>
      </c>
      <c r="G451" t="str">
        <f>"99"</f>
        <v>99</v>
      </c>
      <c r="H451" t="str">
        <f t="shared" si="110"/>
        <v>0</v>
      </c>
      <c r="I451" t="str">
        <f t="shared" si="111"/>
        <v>00</v>
      </c>
      <c r="J451" t="s">
        <v>131</v>
      </c>
      <c r="K451" s="1">
        <v>394800</v>
      </c>
    </row>
    <row r="452" spans="1:11" x14ac:dyDescent="0.35">
      <c r="A452">
        <v>199</v>
      </c>
      <c r="B452" t="str">
        <f t="shared" si="104"/>
        <v>11</v>
      </c>
      <c r="C452">
        <v>6118</v>
      </c>
      <c r="D452" t="str">
        <f t="shared" ref="D452:D483" si="112">"00"</f>
        <v>00</v>
      </c>
      <c r="E452" t="str">
        <f>"999"</f>
        <v>999</v>
      </c>
      <c r="F452">
        <v>6</v>
      </c>
      <c r="G452" t="str">
        <f>"11"</f>
        <v>11</v>
      </c>
      <c r="H452" t="str">
        <f t="shared" si="110"/>
        <v>0</v>
      </c>
      <c r="I452" t="str">
        <f t="shared" si="111"/>
        <v>00</v>
      </c>
      <c r="J452" t="s">
        <v>132</v>
      </c>
      <c r="K452" s="1">
        <v>1000</v>
      </c>
    </row>
    <row r="453" spans="1:11" x14ac:dyDescent="0.35">
      <c r="A453">
        <v>199</v>
      </c>
      <c r="B453" t="str">
        <f t="shared" si="104"/>
        <v>11</v>
      </c>
      <c r="C453">
        <v>6119</v>
      </c>
      <c r="D453" t="str">
        <f t="shared" si="112"/>
        <v>00</v>
      </c>
      <c r="E453" t="str">
        <f t="shared" ref="E453:E458" si="113">"001"</f>
        <v>001</v>
      </c>
      <c r="F453">
        <v>6</v>
      </c>
      <c r="G453" t="str">
        <f>"11"</f>
        <v>11</v>
      </c>
      <c r="H453" t="str">
        <f t="shared" si="110"/>
        <v>0</v>
      </c>
      <c r="I453" t="str">
        <f t="shared" si="111"/>
        <v>00</v>
      </c>
      <c r="J453" t="s">
        <v>132</v>
      </c>
      <c r="K453" s="1">
        <v>3265102.4</v>
      </c>
    </row>
    <row r="454" spans="1:11" x14ac:dyDescent="0.35">
      <c r="A454">
        <v>199</v>
      </c>
      <c r="B454" t="str">
        <f t="shared" si="104"/>
        <v>11</v>
      </c>
      <c r="C454">
        <v>6119</v>
      </c>
      <c r="D454" t="str">
        <f t="shared" si="112"/>
        <v>00</v>
      </c>
      <c r="E454" t="str">
        <f t="shared" si="113"/>
        <v>001</v>
      </c>
      <c r="F454">
        <v>6</v>
      </c>
      <c r="G454" t="str">
        <f>"22"</f>
        <v>22</v>
      </c>
      <c r="H454" t="str">
        <f>"S"</f>
        <v>S</v>
      </c>
      <c r="I454" t="str">
        <f t="shared" si="111"/>
        <v>00</v>
      </c>
      <c r="J454" t="s">
        <v>133</v>
      </c>
      <c r="K454" s="1">
        <v>840434.6</v>
      </c>
    </row>
    <row r="455" spans="1:11" x14ac:dyDescent="0.35">
      <c r="A455">
        <v>199</v>
      </c>
      <c r="B455" t="str">
        <f t="shared" si="104"/>
        <v>11</v>
      </c>
      <c r="C455">
        <v>6119</v>
      </c>
      <c r="D455" t="str">
        <f t="shared" si="112"/>
        <v>00</v>
      </c>
      <c r="E455" t="str">
        <f t="shared" si="113"/>
        <v>001</v>
      </c>
      <c r="F455">
        <v>6</v>
      </c>
      <c r="G455" t="str">
        <f>"23"</f>
        <v>23</v>
      </c>
      <c r="H455" t="str">
        <f>"S"</f>
        <v>S</v>
      </c>
      <c r="I455" t="str">
        <f t="shared" si="111"/>
        <v>00</v>
      </c>
      <c r="J455" t="s">
        <v>134</v>
      </c>
      <c r="K455" s="1">
        <v>422894</v>
      </c>
    </row>
    <row r="456" spans="1:11" x14ac:dyDescent="0.35">
      <c r="A456">
        <v>199</v>
      </c>
      <c r="B456" t="str">
        <f t="shared" si="104"/>
        <v>11</v>
      </c>
      <c r="C456">
        <v>6119</v>
      </c>
      <c r="D456" t="str">
        <f t="shared" si="112"/>
        <v>00</v>
      </c>
      <c r="E456" t="str">
        <f t="shared" si="113"/>
        <v>001</v>
      </c>
      <c r="F456">
        <v>6</v>
      </c>
      <c r="G456" t="str">
        <f>"26"</f>
        <v>26</v>
      </c>
      <c r="H456" t="str">
        <f>"0"</f>
        <v>0</v>
      </c>
      <c r="I456" t="str">
        <f t="shared" si="111"/>
        <v>00</v>
      </c>
      <c r="J456" t="s">
        <v>132</v>
      </c>
      <c r="K456" s="1">
        <v>60875</v>
      </c>
    </row>
    <row r="457" spans="1:11" x14ac:dyDescent="0.35">
      <c r="A457">
        <v>199</v>
      </c>
      <c r="B457" t="str">
        <f t="shared" si="104"/>
        <v>11</v>
      </c>
      <c r="C457">
        <v>6119</v>
      </c>
      <c r="D457" t="str">
        <f t="shared" si="112"/>
        <v>00</v>
      </c>
      <c r="E457" t="str">
        <f t="shared" si="113"/>
        <v>001</v>
      </c>
      <c r="F457">
        <v>6</v>
      </c>
      <c r="G457" t="str">
        <f>"30"</f>
        <v>30</v>
      </c>
      <c r="H457" t="str">
        <f>"0"</f>
        <v>0</v>
      </c>
      <c r="I457" t="str">
        <f t="shared" si="111"/>
        <v>00</v>
      </c>
      <c r="J457" t="s">
        <v>132</v>
      </c>
      <c r="K457" s="1">
        <v>47709</v>
      </c>
    </row>
    <row r="458" spans="1:11" x14ac:dyDescent="0.35">
      <c r="A458">
        <v>199</v>
      </c>
      <c r="B458" t="str">
        <f t="shared" si="104"/>
        <v>11</v>
      </c>
      <c r="C458">
        <v>6119</v>
      </c>
      <c r="D458" t="str">
        <f t="shared" si="112"/>
        <v>00</v>
      </c>
      <c r="E458" t="str">
        <f t="shared" si="113"/>
        <v>001</v>
      </c>
      <c r="F458">
        <v>6</v>
      </c>
      <c r="G458" t="str">
        <f>"31"</f>
        <v>31</v>
      </c>
      <c r="H458" t="str">
        <f>"0"</f>
        <v>0</v>
      </c>
      <c r="I458" t="str">
        <f t="shared" si="111"/>
        <v>00</v>
      </c>
      <c r="J458" t="s">
        <v>132</v>
      </c>
      <c r="K458" s="1">
        <v>206536</v>
      </c>
    </row>
    <row r="459" spans="1:11" x14ac:dyDescent="0.35">
      <c r="A459">
        <v>199</v>
      </c>
      <c r="B459" t="str">
        <f t="shared" si="104"/>
        <v>11</v>
      </c>
      <c r="C459">
        <v>6119</v>
      </c>
      <c r="D459" t="str">
        <f t="shared" si="112"/>
        <v>00</v>
      </c>
      <c r="E459" t="str">
        <f>"041"</f>
        <v>041</v>
      </c>
      <c r="F459">
        <v>6</v>
      </c>
      <c r="G459" t="str">
        <f>"11"</f>
        <v>11</v>
      </c>
      <c r="H459" t="str">
        <f>"0"</f>
        <v>0</v>
      </c>
      <c r="I459" t="str">
        <f t="shared" si="111"/>
        <v>00</v>
      </c>
      <c r="J459" t="s">
        <v>132</v>
      </c>
      <c r="K459" s="1">
        <v>2586551</v>
      </c>
    </row>
    <row r="460" spans="1:11" x14ac:dyDescent="0.35">
      <c r="A460">
        <v>199</v>
      </c>
      <c r="B460" t="str">
        <f t="shared" si="104"/>
        <v>11</v>
      </c>
      <c r="C460">
        <v>6119</v>
      </c>
      <c r="D460" t="str">
        <f t="shared" si="112"/>
        <v>00</v>
      </c>
      <c r="E460" t="str">
        <f>"041"</f>
        <v>041</v>
      </c>
      <c r="F460">
        <v>6</v>
      </c>
      <c r="G460" t="str">
        <f>"23"</f>
        <v>23</v>
      </c>
      <c r="H460" t="str">
        <f>"S"</f>
        <v>S</v>
      </c>
      <c r="I460" t="str">
        <f t="shared" si="111"/>
        <v>00</v>
      </c>
      <c r="J460" t="s">
        <v>134</v>
      </c>
      <c r="K460" s="1">
        <v>374332</v>
      </c>
    </row>
    <row r="461" spans="1:11" x14ac:dyDescent="0.35">
      <c r="A461">
        <v>199</v>
      </c>
      <c r="B461" t="str">
        <f t="shared" si="104"/>
        <v>11</v>
      </c>
      <c r="C461">
        <v>6119</v>
      </c>
      <c r="D461" t="str">
        <f t="shared" si="112"/>
        <v>00</v>
      </c>
      <c r="E461" t="str">
        <f>"041"</f>
        <v>041</v>
      </c>
      <c r="F461">
        <v>6</v>
      </c>
      <c r="G461" t="str">
        <f>"25"</f>
        <v>25</v>
      </c>
      <c r="H461" t="str">
        <f>"R"</f>
        <v>R</v>
      </c>
      <c r="I461" t="str">
        <f t="shared" si="111"/>
        <v>00</v>
      </c>
      <c r="J461" t="s">
        <v>135</v>
      </c>
      <c r="K461">
        <v>0</v>
      </c>
    </row>
    <row r="462" spans="1:11" x14ac:dyDescent="0.35">
      <c r="A462">
        <v>199</v>
      </c>
      <c r="B462" t="str">
        <f t="shared" si="104"/>
        <v>11</v>
      </c>
      <c r="C462">
        <v>6119</v>
      </c>
      <c r="D462" t="str">
        <f t="shared" si="112"/>
        <v>00</v>
      </c>
      <c r="E462" t="str">
        <f>"041"</f>
        <v>041</v>
      </c>
      <c r="F462">
        <v>6</v>
      </c>
      <c r="G462" t="str">
        <f>"30"</f>
        <v>30</v>
      </c>
      <c r="H462" t="str">
        <f>"R"</f>
        <v>R</v>
      </c>
      <c r="I462" t="str">
        <f t="shared" si="111"/>
        <v>00</v>
      </c>
      <c r="J462" t="s">
        <v>136</v>
      </c>
      <c r="K462">
        <v>1</v>
      </c>
    </row>
    <row r="463" spans="1:11" x14ac:dyDescent="0.35">
      <c r="A463">
        <v>199</v>
      </c>
      <c r="B463" t="str">
        <f t="shared" si="104"/>
        <v>11</v>
      </c>
      <c r="C463">
        <v>6119</v>
      </c>
      <c r="D463" t="str">
        <f t="shared" si="112"/>
        <v>00</v>
      </c>
      <c r="E463" t="str">
        <f>"042"</f>
        <v>042</v>
      </c>
      <c r="F463">
        <v>6</v>
      </c>
      <c r="G463" t="str">
        <f>"11"</f>
        <v>11</v>
      </c>
      <c r="H463" t="str">
        <f>"0"</f>
        <v>0</v>
      </c>
      <c r="I463" t="str">
        <f t="shared" si="111"/>
        <v>00</v>
      </c>
      <c r="J463" t="s">
        <v>132</v>
      </c>
      <c r="K463" s="1">
        <v>1075489</v>
      </c>
    </row>
    <row r="464" spans="1:11" x14ac:dyDescent="0.35">
      <c r="A464">
        <v>199</v>
      </c>
      <c r="B464" t="str">
        <f t="shared" si="104"/>
        <v>11</v>
      </c>
      <c r="C464">
        <v>6119</v>
      </c>
      <c r="D464" t="str">
        <f t="shared" si="112"/>
        <v>00</v>
      </c>
      <c r="E464" t="str">
        <f>"042"</f>
        <v>042</v>
      </c>
      <c r="F464">
        <v>6</v>
      </c>
      <c r="G464" t="str">
        <f>"23"</f>
        <v>23</v>
      </c>
      <c r="H464" t="str">
        <f>"S"</f>
        <v>S</v>
      </c>
      <c r="I464" t="str">
        <f t="shared" si="111"/>
        <v>00</v>
      </c>
      <c r="J464" t="s">
        <v>134</v>
      </c>
      <c r="K464" s="1">
        <v>225500</v>
      </c>
    </row>
    <row r="465" spans="1:11" x14ac:dyDescent="0.35">
      <c r="A465">
        <v>199</v>
      </c>
      <c r="B465" t="str">
        <f t="shared" si="104"/>
        <v>11</v>
      </c>
      <c r="C465">
        <v>6119</v>
      </c>
      <c r="D465" t="str">
        <f t="shared" si="112"/>
        <v>00</v>
      </c>
      <c r="E465" t="str">
        <f>"042"</f>
        <v>042</v>
      </c>
      <c r="F465">
        <v>6</v>
      </c>
      <c r="G465" t="str">
        <f>"28"</f>
        <v>28</v>
      </c>
      <c r="H465" t="str">
        <f>"0"</f>
        <v>0</v>
      </c>
      <c r="I465" t="str">
        <f t="shared" si="111"/>
        <v>00</v>
      </c>
      <c r="J465" t="s">
        <v>135</v>
      </c>
      <c r="K465" s="1">
        <v>53363</v>
      </c>
    </row>
    <row r="466" spans="1:11" x14ac:dyDescent="0.35">
      <c r="A466">
        <v>199</v>
      </c>
      <c r="B466" t="str">
        <f t="shared" si="104"/>
        <v>11</v>
      </c>
      <c r="C466">
        <v>6119</v>
      </c>
      <c r="D466" t="str">
        <f t="shared" si="112"/>
        <v>00</v>
      </c>
      <c r="E466" t="str">
        <f>"101"</f>
        <v>101</v>
      </c>
      <c r="F466">
        <v>6</v>
      </c>
      <c r="G466" t="str">
        <f>"11"</f>
        <v>11</v>
      </c>
      <c r="H466" t="str">
        <f>"0"</f>
        <v>0</v>
      </c>
      <c r="I466" t="str">
        <f t="shared" si="111"/>
        <v>00</v>
      </c>
      <c r="J466" t="s">
        <v>132</v>
      </c>
      <c r="K466" s="1">
        <v>1802377</v>
      </c>
    </row>
    <row r="467" spans="1:11" x14ac:dyDescent="0.35">
      <c r="A467">
        <v>199</v>
      </c>
      <c r="B467" t="str">
        <f t="shared" si="104"/>
        <v>11</v>
      </c>
      <c r="C467">
        <v>6119</v>
      </c>
      <c r="D467" t="str">
        <f t="shared" si="112"/>
        <v>00</v>
      </c>
      <c r="E467" t="str">
        <f>"101"</f>
        <v>101</v>
      </c>
      <c r="F467">
        <v>6</v>
      </c>
      <c r="G467" t="str">
        <f>"23"</f>
        <v>23</v>
      </c>
      <c r="H467" t="str">
        <f>"S"</f>
        <v>S</v>
      </c>
      <c r="I467" t="str">
        <f t="shared" si="111"/>
        <v>00</v>
      </c>
      <c r="J467" t="s">
        <v>134</v>
      </c>
      <c r="K467">
        <v>0</v>
      </c>
    </row>
    <row r="468" spans="1:11" x14ac:dyDescent="0.35">
      <c r="A468">
        <v>199</v>
      </c>
      <c r="B468" t="str">
        <f t="shared" si="104"/>
        <v>11</v>
      </c>
      <c r="C468">
        <v>6119</v>
      </c>
      <c r="D468" t="str">
        <f t="shared" si="112"/>
        <v>00</v>
      </c>
      <c r="E468" t="str">
        <f>"101"</f>
        <v>101</v>
      </c>
      <c r="F468">
        <v>6</v>
      </c>
      <c r="G468" t="str">
        <f>"30"</f>
        <v>30</v>
      </c>
      <c r="H468" t="str">
        <f>"0"</f>
        <v>0</v>
      </c>
      <c r="I468" t="str">
        <f t="shared" si="111"/>
        <v>00</v>
      </c>
      <c r="J468" t="s">
        <v>132</v>
      </c>
      <c r="K468">
        <v>0</v>
      </c>
    </row>
    <row r="469" spans="1:11" x14ac:dyDescent="0.35">
      <c r="A469">
        <v>199</v>
      </c>
      <c r="B469" t="str">
        <f t="shared" si="104"/>
        <v>11</v>
      </c>
      <c r="C469">
        <v>6119</v>
      </c>
      <c r="D469" t="str">
        <f t="shared" si="112"/>
        <v>00</v>
      </c>
      <c r="E469" t="str">
        <f>"102"</f>
        <v>102</v>
      </c>
      <c r="F469">
        <v>6</v>
      </c>
      <c r="G469" t="str">
        <f>"11"</f>
        <v>11</v>
      </c>
      <c r="H469" t="str">
        <f>"0"</f>
        <v>0</v>
      </c>
      <c r="I469" t="str">
        <f t="shared" si="111"/>
        <v>00</v>
      </c>
      <c r="J469" t="s">
        <v>132</v>
      </c>
      <c r="K469" s="1">
        <v>1675340</v>
      </c>
    </row>
    <row r="470" spans="1:11" x14ac:dyDescent="0.35">
      <c r="A470">
        <v>199</v>
      </c>
      <c r="B470" t="str">
        <f t="shared" si="104"/>
        <v>11</v>
      </c>
      <c r="C470">
        <v>6119</v>
      </c>
      <c r="D470" t="str">
        <f t="shared" si="112"/>
        <v>00</v>
      </c>
      <c r="E470" t="str">
        <f>"102"</f>
        <v>102</v>
      </c>
      <c r="F470">
        <v>6</v>
      </c>
      <c r="G470" t="str">
        <f>"23"</f>
        <v>23</v>
      </c>
      <c r="H470" t="str">
        <f>"S"</f>
        <v>S</v>
      </c>
      <c r="I470" t="str">
        <f t="shared" si="111"/>
        <v>00</v>
      </c>
      <c r="J470" t="s">
        <v>134</v>
      </c>
      <c r="K470" s="1">
        <v>244306</v>
      </c>
    </row>
    <row r="471" spans="1:11" x14ac:dyDescent="0.35">
      <c r="A471">
        <v>199</v>
      </c>
      <c r="B471" t="str">
        <f t="shared" si="104"/>
        <v>11</v>
      </c>
      <c r="C471">
        <v>6119</v>
      </c>
      <c r="D471" t="str">
        <f t="shared" si="112"/>
        <v>00</v>
      </c>
      <c r="E471" t="str">
        <f>"102"</f>
        <v>102</v>
      </c>
      <c r="F471">
        <v>6</v>
      </c>
      <c r="G471" t="str">
        <f>"25"</f>
        <v>25</v>
      </c>
      <c r="H471" t="str">
        <f>"R"</f>
        <v>R</v>
      </c>
      <c r="I471" t="str">
        <f t="shared" si="111"/>
        <v>00</v>
      </c>
      <c r="J471" t="s">
        <v>135</v>
      </c>
      <c r="K471">
        <v>0</v>
      </c>
    </row>
    <row r="472" spans="1:11" x14ac:dyDescent="0.35">
      <c r="A472">
        <v>199</v>
      </c>
      <c r="B472" t="str">
        <f t="shared" si="104"/>
        <v>11</v>
      </c>
      <c r="C472">
        <v>6119</v>
      </c>
      <c r="D472" t="str">
        <f t="shared" si="112"/>
        <v>00</v>
      </c>
      <c r="E472" t="str">
        <f>"102"</f>
        <v>102</v>
      </c>
      <c r="F472">
        <v>6</v>
      </c>
      <c r="G472" t="str">
        <f>"30"</f>
        <v>30</v>
      </c>
      <c r="H472" t="str">
        <f>"R"</f>
        <v>R</v>
      </c>
      <c r="I472" t="str">
        <f t="shared" si="111"/>
        <v>00</v>
      </c>
      <c r="J472" t="s">
        <v>136</v>
      </c>
      <c r="K472">
        <v>1</v>
      </c>
    </row>
    <row r="473" spans="1:11" x14ac:dyDescent="0.35">
      <c r="A473">
        <v>199</v>
      </c>
      <c r="B473" t="str">
        <f t="shared" si="104"/>
        <v>11</v>
      </c>
      <c r="C473">
        <v>6119</v>
      </c>
      <c r="D473" t="str">
        <f t="shared" si="112"/>
        <v>00</v>
      </c>
      <c r="E473" t="str">
        <f>"103"</f>
        <v>103</v>
      </c>
      <c r="F473">
        <v>6</v>
      </c>
      <c r="G473" t="str">
        <f>"11"</f>
        <v>11</v>
      </c>
      <c r="H473" t="str">
        <f>"0"</f>
        <v>0</v>
      </c>
      <c r="I473" t="str">
        <f t="shared" si="111"/>
        <v>00</v>
      </c>
      <c r="J473" t="s">
        <v>132</v>
      </c>
      <c r="K473" s="1">
        <v>1567106</v>
      </c>
    </row>
    <row r="474" spans="1:11" x14ac:dyDescent="0.35">
      <c r="A474">
        <v>199</v>
      </c>
      <c r="B474" t="str">
        <f t="shared" ref="B474:B537" si="114">"11"</f>
        <v>11</v>
      </c>
      <c r="C474">
        <v>6119</v>
      </c>
      <c r="D474" t="str">
        <f t="shared" si="112"/>
        <v>00</v>
      </c>
      <c r="E474" t="str">
        <f>"103"</f>
        <v>103</v>
      </c>
      <c r="F474">
        <v>6</v>
      </c>
      <c r="G474" t="str">
        <f>"23"</f>
        <v>23</v>
      </c>
      <c r="H474" t="str">
        <f>"S"</f>
        <v>S</v>
      </c>
      <c r="I474" t="str">
        <f t="shared" si="111"/>
        <v>00</v>
      </c>
      <c r="J474" t="s">
        <v>137</v>
      </c>
      <c r="K474" s="1">
        <v>58800</v>
      </c>
    </row>
    <row r="475" spans="1:11" x14ac:dyDescent="0.35">
      <c r="A475">
        <v>199</v>
      </c>
      <c r="B475" t="str">
        <f t="shared" si="114"/>
        <v>11</v>
      </c>
      <c r="C475">
        <v>6119</v>
      </c>
      <c r="D475" t="str">
        <f t="shared" si="112"/>
        <v>00</v>
      </c>
      <c r="E475" t="str">
        <f>"103"</f>
        <v>103</v>
      </c>
      <c r="F475">
        <v>6</v>
      </c>
      <c r="G475" t="str">
        <f>"25"</f>
        <v>25</v>
      </c>
      <c r="H475" t="str">
        <f>"R"</f>
        <v>R</v>
      </c>
      <c r="I475" t="str">
        <f t="shared" si="111"/>
        <v>00</v>
      </c>
      <c r="J475" t="s">
        <v>135</v>
      </c>
      <c r="K475">
        <v>0</v>
      </c>
    </row>
    <row r="476" spans="1:11" x14ac:dyDescent="0.35">
      <c r="A476">
        <v>199</v>
      </c>
      <c r="B476" t="str">
        <f t="shared" si="114"/>
        <v>11</v>
      </c>
      <c r="C476">
        <v>6119</v>
      </c>
      <c r="D476" t="str">
        <f t="shared" si="112"/>
        <v>00</v>
      </c>
      <c r="E476" t="str">
        <f>"105"</f>
        <v>105</v>
      </c>
      <c r="F476">
        <v>6</v>
      </c>
      <c r="G476" t="str">
        <f>"11"</f>
        <v>11</v>
      </c>
      <c r="H476" t="str">
        <f>"0"</f>
        <v>0</v>
      </c>
      <c r="I476" t="str">
        <f t="shared" si="111"/>
        <v>00</v>
      </c>
      <c r="J476" t="s">
        <v>132</v>
      </c>
      <c r="K476" s="1">
        <v>976732</v>
      </c>
    </row>
    <row r="477" spans="1:11" x14ac:dyDescent="0.35">
      <c r="A477">
        <v>199</v>
      </c>
      <c r="B477" t="str">
        <f t="shared" si="114"/>
        <v>11</v>
      </c>
      <c r="C477">
        <v>6119</v>
      </c>
      <c r="D477" t="str">
        <f t="shared" si="112"/>
        <v>00</v>
      </c>
      <c r="E477" t="str">
        <f>"105"</f>
        <v>105</v>
      </c>
      <c r="F477">
        <v>6</v>
      </c>
      <c r="G477" t="str">
        <f>"30"</f>
        <v>30</v>
      </c>
      <c r="H477" t="str">
        <f>"0"</f>
        <v>0</v>
      </c>
      <c r="I477" t="str">
        <f t="shared" si="111"/>
        <v>00</v>
      </c>
      <c r="J477" t="s">
        <v>132</v>
      </c>
      <c r="K477" s="1">
        <v>43903</v>
      </c>
    </row>
    <row r="478" spans="1:11" x14ac:dyDescent="0.35">
      <c r="A478">
        <v>199</v>
      </c>
      <c r="B478" t="str">
        <f t="shared" si="114"/>
        <v>11</v>
      </c>
      <c r="C478">
        <v>6119</v>
      </c>
      <c r="D478" t="str">
        <f t="shared" si="112"/>
        <v>00</v>
      </c>
      <c r="E478" t="str">
        <f>"105"</f>
        <v>105</v>
      </c>
      <c r="F478">
        <v>6</v>
      </c>
      <c r="G478" t="str">
        <f>"32"</f>
        <v>32</v>
      </c>
      <c r="H478" t="str">
        <f>"0"</f>
        <v>0</v>
      </c>
      <c r="I478" t="str">
        <f t="shared" si="111"/>
        <v>00</v>
      </c>
      <c r="J478" t="s">
        <v>135</v>
      </c>
      <c r="K478" s="1">
        <v>44120</v>
      </c>
    </row>
    <row r="479" spans="1:11" x14ac:dyDescent="0.35">
      <c r="A479">
        <v>199</v>
      </c>
      <c r="B479" t="str">
        <f t="shared" si="114"/>
        <v>11</v>
      </c>
      <c r="C479">
        <v>6119</v>
      </c>
      <c r="D479" t="str">
        <f t="shared" si="112"/>
        <v>00</v>
      </c>
      <c r="E479" t="str">
        <f>"107"</f>
        <v>107</v>
      </c>
      <c r="F479">
        <v>6</v>
      </c>
      <c r="G479" t="str">
        <f>"11"</f>
        <v>11</v>
      </c>
      <c r="H479" t="str">
        <f>"0"</f>
        <v>0</v>
      </c>
      <c r="I479" t="str">
        <f t="shared" si="111"/>
        <v>00</v>
      </c>
      <c r="J479" t="s">
        <v>132</v>
      </c>
      <c r="K479" s="1">
        <v>1559755</v>
      </c>
    </row>
    <row r="480" spans="1:11" x14ac:dyDescent="0.35">
      <c r="A480">
        <v>199</v>
      </c>
      <c r="B480" t="str">
        <f t="shared" si="114"/>
        <v>11</v>
      </c>
      <c r="C480">
        <v>6119</v>
      </c>
      <c r="D480" t="str">
        <f t="shared" si="112"/>
        <v>00</v>
      </c>
      <c r="E480" t="str">
        <f>"107"</f>
        <v>107</v>
      </c>
      <c r="F480">
        <v>6</v>
      </c>
      <c r="G480" t="str">
        <f>"23"</f>
        <v>23</v>
      </c>
      <c r="H480" t="str">
        <f>"S"</f>
        <v>S</v>
      </c>
      <c r="I480" t="str">
        <f t="shared" si="111"/>
        <v>00</v>
      </c>
      <c r="J480" t="s">
        <v>134</v>
      </c>
      <c r="K480" s="1">
        <v>252895</v>
      </c>
    </row>
    <row r="481" spans="1:11" x14ac:dyDescent="0.35">
      <c r="A481">
        <v>199</v>
      </c>
      <c r="B481" t="str">
        <f t="shared" si="114"/>
        <v>11</v>
      </c>
      <c r="C481">
        <v>6119</v>
      </c>
      <c r="D481" t="str">
        <f t="shared" si="112"/>
        <v>00</v>
      </c>
      <c r="E481" t="str">
        <f>"107"</f>
        <v>107</v>
      </c>
      <c r="F481">
        <v>6</v>
      </c>
      <c r="G481" t="str">
        <f>"30"</f>
        <v>30</v>
      </c>
      <c r="H481" t="str">
        <f>"R"</f>
        <v>R</v>
      </c>
      <c r="I481" t="str">
        <f t="shared" si="111"/>
        <v>00</v>
      </c>
      <c r="J481" t="s">
        <v>136</v>
      </c>
      <c r="K481">
        <v>1</v>
      </c>
    </row>
    <row r="482" spans="1:11" x14ac:dyDescent="0.35">
      <c r="A482">
        <v>199</v>
      </c>
      <c r="B482" t="str">
        <f t="shared" si="114"/>
        <v>11</v>
      </c>
      <c r="C482">
        <v>6119</v>
      </c>
      <c r="D482" t="str">
        <f t="shared" si="112"/>
        <v>00</v>
      </c>
      <c r="E482" t="str">
        <f>"107"</f>
        <v>107</v>
      </c>
      <c r="F482">
        <v>6</v>
      </c>
      <c r="G482" t="str">
        <f>"32"</f>
        <v>32</v>
      </c>
      <c r="H482" t="str">
        <f>"0"</f>
        <v>0</v>
      </c>
      <c r="I482" t="str">
        <f t="shared" si="111"/>
        <v>00</v>
      </c>
      <c r="J482" t="s">
        <v>135</v>
      </c>
      <c r="K482" s="1">
        <v>207580</v>
      </c>
    </row>
    <row r="483" spans="1:11" x14ac:dyDescent="0.35">
      <c r="A483">
        <v>199</v>
      </c>
      <c r="B483" t="str">
        <f t="shared" si="114"/>
        <v>11</v>
      </c>
      <c r="C483">
        <v>6119</v>
      </c>
      <c r="D483" t="str">
        <f t="shared" si="112"/>
        <v>00</v>
      </c>
      <c r="E483" t="str">
        <f t="shared" ref="E483:E490" si="115">"999"</f>
        <v>999</v>
      </c>
      <c r="F483">
        <v>6</v>
      </c>
      <c r="G483" t="str">
        <f>"11"</f>
        <v>11</v>
      </c>
      <c r="H483" t="str">
        <f>"0"</f>
        <v>0</v>
      </c>
      <c r="I483" t="str">
        <f t="shared" si="111"/>
        <v>00</v>
      </c>
      <c r="J483" t="s">
        <v>132</v>
      </c>
      <c r="K483" s="1">
        <v>5042.7</v>
      </c>
    </row>
    <row r="484" spans="1:11" x14ac:dyDescent="0.35">
      <c r="A484">
        <v>199</v>
      </c>
      <c r="B484" t="str">
        <f t="shared" si="114"/>
        <v>11</v>
      </c>
      <c r="C484">
        <v>6119</v>
      </c>
      <c r="D484" t="str">
        <f t="shared" ref="D484:D515" si="116">"00"</f>
        <v>00</v>
      </c>
      <c r="E484" t="str">
        <f t="shared" si="115"/>
        <v>999</v>
      </c>
      <c r="F484">
        <v>6</v>
      </c>
      <c r="G484" t="str">
        <f>"21"</f>
        <v>21</v>
      </c>
      <c r="H484" t="str">
        <f>"S"</f>
        <v>S</v>
      </c>
      <c r="I484" t="str">
        <f>"GT"</f>
        <v>GT</v>
      </c>
      <c r="J484" t="s">
        <v>138</v>
      </c>
      <c r="K484" s="1">
        <v>99223</v>
      </c>
    </row>
    <row r="485" spans="1:11" x14ac:dyDescent="0.35">
      <c r="A485">
        <v>199</v>
      </c>
      <c r="B485" t="str">
        <f t="shared" si="114"/>
        <v>11</v>
      </c>
      <c r="C485">
        <v>6119</v>
      </c>
      <c r="D485" t="str">
        <f t="shared" si="116"/>
        <v>00</v>
      </c>
      <c r="E485" t="str">
        <f t="shared" si="115"/>
        <v>999</v>
      </c>
      <c r="F485">
        <v>6</v>
      </c>
      <c r="G485" t="str">
        <f>"23"</f>
        <v>23</v>
      </c>
      <c r="H485" t="str">
        <f>"S"</f>
        <v>S</v>
      </c>
      <c r="I485" t="str">
        <f>"HB"</f>
        <v>HB</v>
      </c>
      <c r="J485" t="s">
        <v>139</v>
      </c>
      <c r="K485" s="1">
        <v>45384.3</v>
      </c>
    </row>
    <row r="486" spans="1:11" x14ac:dyDescent="0.35">
      <c r="A486">
        <v>199</v>
      </c>
      <c r="B486" t="str">
        <f t="shared" si="114"/>
        <v>11</v>
      </c>
      <c r="C486">
        <v>6119</v>
      </c>
      <c r="D486" t="str">
        <f t="shared" si="116"/>
        <v>00</v>
      </c>
      <c r="E486" t="str">
        <f t="shared" si="115"/>
        <v>999</v>
      </c>
      <c r="F486">
        <v>6</v>
      </c>
      <c r="G486" t="str">
        <f>"23"</f>
        <v>23</v>
      </c>
      <c r="H486" t="str">
        <f>"S"</f>
        <v>S</v>
      </c>
      <c r="I486" t="str">
        <f>"SA"</f>
        <v>SA</v>
      </c>
      <c r="J486" t="s">
        <v>140</v>
      </c>
      <c r="K486" s="1">
        <v>220301</v>
      </c>
    </row>
    <row r="487" spans="1:11" x14ac:dyDescent="0.35">
      <c r="A487">
        <v>199</v>
      </c>
      <c r="B487" t="str">
        <f t="shared" si="114"/>
        <v>11</v>
      </c>
      <c r="C487">
        <v>6119</v>
      </c>
      <c r="D487" t="str">
        <f t="shared" si="116"/>
        <v>00</v>
      </c>
      <c r="E487" t="str">
        <f t="shared" si="115"/>
        <v>999</v>
      </c>
      <c r="F487">
        <v>6</v>
      </c>
      <c r="G487" t="str">
        <f>"23"</f>
        <v>23</v>
      </c>
      <c r="H487" t="str">
        <f>"S"</f>
        <v>S</v>
      </c>
      <c r="I487" t="str">
        <f>"ST"</f>
        <v>ST</v>
      </c>
      <c r="J487" t="s">
        <v>141</v>
      </c>
      <c r="K487" s="1">
        <v>156199</v>
      </c>
    </row>
    <row r="488" spans="1:11" x14ac:dyDescent="0.35">
      <c r="A488">
        <v>199</v>
      </c>
      <c r="B488" t="str">
        <f t="shared" si="114"/>
        <v>11</v>
      </c>
      <c r="C488">
        <v>6119</v>
      </c>
      <c r="D488" t="str">
        <f t="shared" si="116"/>
        <v>00</v>
      </c>
      <c r="E488" t="str">
        <f t="shared" si="115"/>
        <v>999</v>
      </c>
      <c r="F488">
        <v>6</v>
      </c>
      <c r="G488" t="str">
        <f>"24"</f>
        <v>24</v>
      </c>
      <c r="H488" t="str">
        <f>"S"</f>
        <v>S</v>
      </c>
      <c r="I488" t="str">
        <f>"53"</f>
        <v>53</v>
      </c>
      <c r="J488" t="s">
        <v>142</v>
      </c>
      <c r="K488" s="1">
        <v>221715</v>
      </c>
    </row>
    <row r="489" spans="1:11" x14ac:dyDescent="0.35">
      <c r="A489">
        <v>199</v>
      </c>
      <c r="B489" t="str">
        <f t="shared" si="114"/>
        <v>11</v>
      </c>
      <c r="C489">
        <v>6119</v>
      </c>
      <c r="D489" t="str">
        <f t="shared" si="116"/>
        <v>00</v>
      </c>
      <c r="E489" t="str">
        <f t="shared" si="115"/>
        <v>999</v>
      </c>
      <c r="F489">
        <v>6</v>
      </c>
      <c r="G489" t="str">
        <f>"99"</f>
        <v>99</v>
      </c>
      <c r="H489" t="str">
        <f>"R"</f>
        <v>R</v>
      </c>
      <c r="I489" t="str">
        <f>"00"</f>
        <v>00</v>
      </c>
      <c r="J489" t="s">
        <v>143</v>
      </c>
      <c r="K489" s="1">
        <v>300000</v>
      </c>
    </row>
    <row r="490" spans="1:11" x14ac:dyDescent="0.35">
      <c r="A490">
        <v>199</v>
      </c>
      <c r="B490" t="str">
        <f t="shared" si="114"/>
        <v>11</v>
      </c>
      <c r="C490">
        <v>6119</v>
      </c>
      <c r="D490" t="str">
        <f t="shared" si="116"/>
        <v>00</v>
      </c>
      <c r="E490" t="str">
        <f t="shared" si="115"/>
        <v>999</v>
      </c>
      <c r="F490">
        <v>6</v>
      </c>
      <c r="G490" t="str">
        <f>"99"</f>
        <v>99</v>
      </c>
      <c r="H490" t="str">
        <f>"R"</f>
        <v>R</v>
      </c>
      <c r="I490" t="str">
        <f>"01"</f>
        <v>01</v>
      </c>
      <c r="J490" t="s">
        <v>144</v>
      </c>
      <c r="K490" s="1">
        <v>1050000</v>
      </c>
    </row>
    <row r="491" spans="1:11" x14ac:dyDescent="0.35">
      <c r="A491">
        <v>199</v>
      </c>
      <c r="B491" t="str">
        <f t="shared" si="114"/>
        <v>11</v>
      </c>
      <c r="C491">
        <v>6127</v>
      </c>
      <c r="D491" t="str">
        <f t="shared" si="116"/>
        <v>00</v>
      </c>
      <c r="E491" t="str">
        <f>"001"</f>
        <v>001</v>
      </c>
      <c r="F491">
        <v>6</v>
      </c>
      <c r="G491" t="str">
        <f>"25"</f>
        <v>25</v>
      </c>
      <c r="H491" t="str">
        <f>"S"</f>
        <v>S</v>
      </c>
      <c r="I491" t="str">
        <f>"41"</f>
        <v>41</v>
      </c>
      <c r="J491" t="s">
        <v>126</v>
      </c>
      <c r="K491" s="1">
        <v>2000</v>
      </c>
    </row>
    <row r="492" spans="1:11" x14ac:dyDescent="0.35">
      <c r="A492">
        <v>199</v>
      </c>
      <c r="B492" t="str">
        <f t="shared" si="114"/>
        <v>11</v>
      </c>
      <c r="C492">
        <v>6127</v>
      </c>
      <c r="D492" t="str">
        <f t="shared" si="116"/>
        <v>00</v>
      </c>
      <c r="E492" t="str">
        <f>"107"</f>
        <v>107</v>
      </c>
      <c r="F492">
        <v>6</v>
      </c>
      <c r="G492" t="str">
        <f>"25"</f>
        <v>25</v>
      </c>
      <c r="H492" t="str">
        <f>"S"</f>
        <v>S</v>
      </c>
      <c r="I492" t="str">
        <f>"41"</f>
        <v>41</v>
      </c>
      <c r="J492" t="s">
        <v>145</v>
      </c>
      <c r="K492" s="1">
        <v>2000</v>
      </c>
    </row>
    <row r="493" spans="1:11" x14ac:dyDescent="0.35">
      <c r="A493">
        <v>199</v>
      </c>
      <c r="B493" t="str">
        <f t="shared" si="114"/>
        <v>11</v>
      </c>
      <c r="C493">
        <v>6129</v>
      </c>
      <c r="D493" t="str">
        <f t="shared" si="116"/>
        <v>00</v>
      </c>
      <c r="E493" t="str">
        <f>"001"</f>
        <v>001</v>
      </c>
      <c r="F493">
        <v>6</v>
      </c>
      <c r="G493" t="str">
        <f>"22"</f>
        <v>22</v>
      </c>
      <c r="H493" t="str">
        <f>"0"</f>
        <v>0</v>
      </c>
      <c r="I493" t="str">
        <f t="shared" ref="I493:I499" si="117">"00"</f>
        <v>00</v>
      </c>
      <c r="J493" t="s">
        <v>146</v>
      </c>
      <c r="K493" s="1">
        <v>30900</v>
      </c>
    </row>
    <row r="494" spans="1:11" x14ac:dyDescent="0.35">
      <c r="A494">
        <v>199</v>
      </c>
      <c r="B494" t="str">
        <f t="shared" si="114"/>
        <v>11</v>
      </c>
      <c r="C494">
        <v>6129</v>
      </c>
      <c r="D494" t="str">
        <f t="shared" si="116"/>
        <v>00</v>
      </c>
      <c r="E494" t="str">
        <f>"001"</f>
        <v>001</v>
      </c>
      <c r="F494">
        <v>6</v>
      </c>
      <c r="G494" t="str">
        <f>"23"</f>
        <v>23</v>
      </c>
      <c r="H494" t="str">
        <f>"S"</f>
        <v>S</v>
      </c>
      <c r="I494" t="str">
        <f t="shared" si="117"/>
        <v>00</v>
      </c>
      <c r="J494" t="s">
        <v>147</v>
      </c>
      <c r="K494" s="1">
        <v>40009</v>
      </c>
    </row>
    <row r="495" spans="1:11" x14ac:dyDescent="0.35">
      <c r="A495">
        <v>199</v>
      </c>
      <c r="B495" t="str">
        <f t="shared" si="114"/>
        <v>11</v>
      </c>
      <c r="C495">
        <v>6129</v>
      </c>
      <c r="D495" t="str">
        <f t="shared" si="116"/>
        <v>00</v>
      </c>
      <c r="E495" t="str">
        <f>"001"</f>
        <v>001</v>
      </c>
      <c r="F495">
        <v>6</v>
      </c>
      <c r="G495" t="str">
        <f>"26"</f>
        <v>26</v>
      </c>
      <c r="H495" t="str">
        <f>"0"</f>
        <v>0</v>
      </c>
      <c r="I495" t="str">
        <f t="shared" si="117"/>
        <v>00</v>
      </c>
      <c r="J495" t="s">
        <v>148</v>
      </c>
      <c r="K495" s="1">
        <v>60335</v>
      </c>
    </row>
    <row r="496" spans="1:11" x14ac:dyDescent="0.35">
      <c r="A496">
        <v>199</v>
      </c>
      <c r="B496" t="str">
        <f t="shared" si="114"/>
        <v>11</v>
      </c>
      <c r="C496">
        <v>6129</v>
      </c>
      <c r="D496" t="str">
        <f t="shared" si="116"/>
        <v>00</v>
      </c>
      <c r="E496" t="str">
        <f>"041"</f>
        <v>041</v>
      </c>
      <c r="F496">
        <v>6</v>
      </c>
      <c r="G496" t="str">
        <f>"23"</f>
        <v>23</v>
      </c>
      <c r="H496" t="str">
        <f>"S"</f>
        <v>S</v>
      </c>
      <c r="I496" t="str">
        <f t="shared" si="117"/>
        <v>00</v>
      </c>
      <c r="J496" t="s">
        <v>147</v>
      </c>
      <c r="K496" s="1">
        <v>30482</v>
      </c>
    </row>
    <row r="497" spans="1:11" x14ac:dyDescent="0.35">
      <c r="A497">
        <v>199</v>
      </c>
      <c r="B497" t="str">
        <f t="shared" si="114"/>
        <v>11</v>
      </c>
      <c r="C497">
        <v>6129</v>
      </c>
      <c r="D497" t="str">
        <f t="shared" si="116"/>
        <v>00</v>
      </c>
      <c r="E497" t="str">
        <f>"041"</f>
        <v>041</v>
      </c>
      <c r="F497">
        <v>6</v>
      </c>
      <c r="G497" t="str">
        <f>"30"</f>
        <v>30</v>
      </c>
      <c r="H497" t="str">
        <f>"0"</f>
        <v>0</v>
      </c>
      <c r="I497" t="str">
        <f t="shared" si="117"/>
        <v>00</v>
      </c>
      <c r="J497" t="s">
        <v>146</v>
      </c>
      <c r="K497" s="1">
        <v>34823</v>
      </c>
    </row>
    <row r="498" spans="1:11" x14ac:dyDescent="0.35">
      <c r="A498">
        <v>199</v>
      </c>
      <c r="B498" t="str">
        <f t="shared" si="114"/>
        <v>11</v>
      </c>
      <c r="C498">
        <v>6129</v>
      </c>
      <c r="D498" t="str">
        <f t="shared" si="116"/>
        <v>00</v>
      </c>
      <c r="E498" t="str">
        <f>"042"</f>
        <v>042</v>
      </c>
      <c r="F498">
        <v>6</v>
      </c>
      <c r="G498" t="str">
        <f>"11"</f>
        <v>11</v>
      </c>
      <c r="H498" t="str">
        <f>"0"</f>
        <v>0</v>
      </c>
      <c r="I498" t="str">
        <f t="shared" si="117"/>
        <v>00</v>
      </c>
      <c r="J498" t="s">
        <v>146</v>
      </c>
      <c r="K498">
        <v>0</v>
      </c>
    </row>
    <row r="499" spans="1:11" x14ac:dyDescent="0.35">
      <c r="A499">
        <v>199</v>
      </c>
      <c r="B499" t="str">
        <f t="shared" si="114"/>
        <v>11</v>
      </c>
      <c r="C499">
        <v>6129</v>
      </c>
      <c r="D499" t="str">
        <f t="shared" si="116"/>
        <v>00</v>
      </c>
      <c r="E499" t="str">
        <f>"042"</f>
        <v>042</v>
      </c>
      <c r="F499">
        <v>6</v>
      </c>
      <c r="G499" t="str">
        <f>"23"</f>
        <v>23</v>
      </c>
      <c r="H499" t="str">
        <f>"S"</f>
        <v>S</v>
      </c>
      <c r="I499" t="str">
        <f t="shared" si="117"/>
        <v>00</v>
      </c>
      <c r="J499" t="s">
        <v>147</v>
      </c>
      <c r="K499" s="1">
        <v>56709</v>
      </c>
    </row>
    <row r="500" spans="1:11" x14ac:dyDescent="0.35">
      <c r="A500">
        <v>199</v>
      </c>
      <c r="B500" t="str">
        <f t="shared" si="114"/>
        <v>11</v>
      </c>
      <c r="C500">
        <v>6129</v>
      </c>
      <c r="D500" t="str">
        <f t="shared" si="116"/>
        <v>00</v>
      </c>
      <c r="E500" t="str">
        <f>"042"</f>
        <v>042</v>
      </c>
      <c r="F500">
        <v>6</v>
      </c>
      <c r="G500" t="str">
        <f>"25"</f>
        <v>25</v>
      </c>
      <c r="H500" t="str">
        <f>"S"</f>
        <v>S</v>
      </c>
      <c r="I500" t="str">
        <f>"41"</f>
        <v>41</v>
      </c>
      <c r="J500" t="s">
        <v>149</v>
      </c>
      <c r="K500">
        <v>0</v>
      </c>
    </row>
    <row r="501" spans="1:11" x14ac:dyDescent="0.35">
      <c r="A501">
        <v>199</v>
      </c>
      <c r="B501" t="str">
        <f t="shared" si="114"/>
        <v>11</v>
      </c>
      <c r="C501">
        <v>6129</v>
      </c>
      <c r="D501" t="str">
        <f t="shared" si="116"/>
        <v>00</v>
      </c>
      <c r="E501" t="str">
        <f>"101"</f>
        <v>101</v>
      </c>
      <c r="F501">
        <v>6</v>
      </c>
      <c r="G501" t="str">
        <f>"11"</f>
        <v>11</v>
      </c>
      <c r="H501" t="str">
        <f>"0"</f>
        <v>0</v>
      </c>
      <c r="I501" t="str">
        <f>"00"</f>
        <v>00</v>
      </c>
      <c r="J501" t="s">
        <v>146</v>
      </c>
      <c r="K501">
        <v>0</v>
      </c>
    </row>
    <row r="502" spans="1:11" x14ac:dyDescent="0.35">
      <c r="A502">
        <v>199</v>
      </c>
      <c r="B502" t="str">
        <f t="shared" si="114"/>
        <v>11</v>
      </c>
      <c r="C502">
        <v>6129</v>
      </c>
      <c r="D502" t="str">
        <f t="shared" si="116"/>
        <v>00</v>
      </c>
      <c r="E502" t="str">
        <f>"101"</f>
        <v>101</v>
      </c>
      <c r="F502">
        <v>6</v>
      </c>
      <c r="G502" t="str">
        <f>"23"</f>
        <v>23</v>
      </c>
      <c r="H502" t="str">
        <f>"S"</f>
        <v>S</v>
      </c>
      <c r="I502" t="str">
        <f>"00"</f>
        <v>00</v>
      </c>
      <c r="J502" t="s">
        <v>147</v>
      </c>
      <c r="K502" s="1">
        <v>41243</v>
      </c>
    </row>
    <row r="503" spans="1:11" x14ac:dyDescent="0.35">
      <c r="A503">
        <v>199</v>
      </c>
      <c r="B503" t="str">
        <f t="shared" si="114"/>
        <v>11</v>
      </c>
      <c r="C503">
        <v>6129</v>
      </c>
      <c r="D503" t="str">
        <f t="shared" si="116"/>
        <v>00</v>
      </c>
      <c r="E503" t="str">
        <f>"101"</f>
        <v>101</v>
      </c>
      <c r="F503">
        <v>6</v>
      </c>
      <c r="G503" t="str">
        <f>"30"</f>
        <v>30</v>
      </c>
      <c r="H503" t="str">
        <f>"0"</f>
        <v>0</v>
      </c>
      <c r="I503" t="str">
        <f>"00"</f>
        <v>00</v>
      </c>
      <c r="J503" t="s">
        <v>146</v>
      </c>
      <c r="K503" s="1">
        <v>29739</v>
      </c>
    </row>
    <row r="504" spans="1:11" x14ac:dyDescent="0.35">
      <c r="A504">
        <v>199</v>
      </c>
      <c r="B504" t="str">
        <f t="shared" si="114"/>
        <v>11</v>
      </c>
      <c r="C504">
        <v>6129</v>
      </c>
      <c r="D504" t="str">
        <f t="shared" si="116"/>
        <v>00</v>
      </c>
      <c r="E504" t="str">
        <f>"102"</f>
        <v>102</v>
      </c>
      <c r="F504">
        <v>6</v>
      </c>
      <c r="G504" t="str">
        <f>"11"</f>
        <v>11</v>
      </c>
      <c r="H504" t="str">
        <f>"0"</f>
        <v>0</v>
      </c>
      <c r="I504" t="str">
        <f>"00"</f>
        <v>00</v>
      </c>
      <c r="J504" t="s">
        <v>146</v>
      </c>
      <c r="K504" s="1">
        <v>45445</v>
      </c>
    </row>
    <row r="505" spans="1:11" x14ac:dyDescent="0.35">
      <c r="A505">
        <v>199</v>
      </c>
      <c r="B505" t="str">
        <f t="shared" si="114"/>
        <v>11</v>
      </c>
      <c r="C505">
        <v>6129</v>
      </c>
      <c r="D505" t="str">
        <f t="shared" si="116"/>
        <v>00</v>
      </c>
      <c r="E505" t="str">
        <f>"102"</f>
        <v>102</v>
      </c>
      <c r="F505">
        <v>6</v>
      </c>
      <c r="G505" t="str">
        <f>"23"</f>
        <v>23</v>
      </c>
      <c r="H505" t="str">
        <f>"S"</f>
        <v>S</v>
      </c>
      <c r="I505" t="str">
        <f>"00"</f>
        <v>00</v>
      </c>
      <c r="J505" t="s">
        <v>147</v>
      </c>
      <c r="K505" s="1">
        <v>83968</v>
      </c>
    </row>
    <row r="506" spans="1:11" x14ac:dyDescent="0.35">
      <c r="A506">
        <v>199</v>
      </c>
      <c r="B506" t="str">
        <f t="shared" si="114"/>
        <v>11</v>
      </c>
      <c r="C506">
        <v>6129</v>
      </c>
      <c r="D506" t="str">
        <f t="shared" si="116"/>
        <v>00</v>
      </c>
      <c r="E506" t="str">
        <f>"102"</f>
        <v>102</v>
      </c>
      <c r="F506">
        <v>6</v>
      </c>
      <c r="G506" t="str">
        <f>"25"</f>
        <v>25</v>
      </c>
      <c r="H506" t="str">
        <f>"S"</f>
        <v>S</v>
      </c>
      <c r="I506" t="str">
        <f>"41"</f>
        <v>41</v>
      </c>
      <c r="J506" t="s">
        <v>149</v>
      </c>
      <c r="K506">
        <v>0</v>
      </c>
    </row>
    <row r="507" spans="1:11" x14ac:dyDescent="0.35">
      <c r="A507">
        <v>199</v>
      </c>
      <c r="B507" t="str">
        <f t="shared" si="114"/>
        <v>11</v>
      </c>
      <c r="C507">
        <v>6129</v>
      </c>
      <c r="D507" t="str">
        <f t="shared" si="116"/>
        <v>00</v>
      </c>
      <c r="E507" t="str">
        <f>"102"</f>
        <v>102</v>
      </c>
      <c r="F507">
        <v>6</v>
      </c>
      <c r="G507" t="str">
        <f>"30"</f>
        <v>30</v>
      </c>
      <c r="H507" t="str">
        <f>"0"</f>
        <v>0</v>
      </c>
      <c r="I507" t="str">
        <f>"00"</f>
        <v>00</v>
      </c>
      <c r="J507" t="s">
        <v>146</v>
      </c>
      <c r="K507" s="1">
        <v>14749</v>
      </c>
    </row>
    <row r="508" spans="1:11" x14ac:dyDescent="0.35">
      <c r="A508">
        <v>199</v>
      </c>
      <c r="B508" t="str">
        <f t="shared" si="114"/>
        <v>11</v>
      </c>
      <c r="C508">
        <v>6129</v>
      </c>
      <c r="D508" t="str">
        <f t="shared" si="116"/>
        <v>00</v>
      </c>
      <c r="E508" t="str">
        <f>"103"</f>
        <v>103</v>
      </c>
      <c r="F508">
        <v>6</v>
      </c>
      <c r="G508" t="str">
        <f>"11"</f>
        <v>11</v>
      </c>
      <c r="H508" t="str">
        <f>"0"</f>
        <v>0</v>
      </c>
      <c r="I508" t="str">
        <f>"00"</f>
        <v>00</v>
      </c>
      <c r="J508" t="s">
        <v>146</v>
      </c>
      <c r="K508" s="1">
        <v>13603</v>
      </c>
    </row>
    <row r="509" spans="1:11" x14ac:dyDescent="0.35">
      <c r="A509">
        <v>199</v>
      </c>
      <c r="B509" t="str">
        <f t="shared" si="114"/>
        <v>11</v>
      </c>
      <c r="C509">
        <v>6129</v>
      </c>
      <c r="D509" t="str">
        <f t="shared" si="116"/>
        <v>00</v>
      </c>
      <c r="E509" t="str">
        <f>"103"</f>
        <v>103</v>
      </c>
      <c r="F509">
        <v>6</v>
      </c>
      <c r="G509" t="str">
        <f>"23"</f>
        <v>23</v>
      </c>
      <c r="H509" t="str">
        <f>"S"</f>
        <v>S</v>
      </c>
      <c r="I509" t="str">
        <f>"00"</f>
        <v>00</v>
      </c>
      <c r="J509" t="s">
        <v>147</v>
      </c>
      <c r="K509" s="1">
        <v>39348</v>
      </c>
    </row>
    <row r="510" spans="1:11" x14ac:dyDescent="0.35">
      <c r="A510">
        <v>199</v>
      </c>
      <c r="B510" t="str">
        <f t="shared" si="114"/>
        <v>11</v>
      </c>
      <c r="C510">
        <v>6129</v>
      </c>
      <c r="D510" t="str">
        <f t="shared" si="116"/>
        <v>00</v>
      </c>
      <c r="E510" t="str">
        <f>"103"</f>
        <v>103</v>
      </c>
      <c r="F510">
        <v>6</v>
      </c>
      <c r="G510" t="str">
        <f>"30"</f>
        <v>30</v>
      </c>
      <c r="H510" t="str">
        <f>"0"</f>
        <v>0</v>
      </c>
      <c r="I510" t="str">
        <f>"00"</f>
        <v>00</v>
      </c>
      <c r="J510" t="s">
        <v>146</v>
      </c>
      <c r="K510" s="1">
        <v>66032</v>
      </c>
    </row>
    <row r="511" spans="1:11" x14ac:dyDescent="0.35">
      <c r="A511">
        <v>199</v>
      </c>
      <c r="B511" t="str">
        <f t="shared" si="114"/>
        <v>11</v>
      </c>
      <c r="C511">
        <v>6129</v>
      </c>
      <c r="D511" t="str">
        <f t="shared" si="116"/>
        <v>00</v>
      </c>
      <c r="E511" t="str">
        <f>"105"</f>
        <v>105</v>
      </c>
      <c r="F511">
        <v>6</v>
      </c>
      <c r="G511" t="str">
        <f>"11"</f>
        <v>11</v>
      </c>
      <c r="H511" t="str">
        <f>"0"</f>
        <v>0</v>
      </c>
      <c r="I511" t="str">
        <f>"00"</f>
        <v>00</v>
      </c>
      <c r="J511" t="s">
        <v>146</v>
      </c>
      <c r="K511" s="1">
        <v>15450</v>
      </c>
    </row>
    <row r="512" spans="1:11" x14ac:dyDescent="0.35">
      <c r="A512">
        <v>199</v>
      </c>
      <c r="B512" t="str">
        <f t="shared" si="114"/>
        <v>11</v>
      </c>
      <c r="C512">
        <v>6129</v>
      </c>
      <c r="D512" t="str">
        <f t="shared" si="116"/>
        <v>00</v>
      </c>
      <c r="E512" t="str">
        <f>"105"</f>
        <v>105</v>
      </c>
      <c r="F512">
        <v>6</v>
      </c>
      <c r="G512" t="str">
        <f>"25"</f>
        <v>25</v>
      </c>
      <c r="H512" t="str">
        <f>"S"</f>
        <v>S</v>
      </c>
      <c r="I512" t="str">
        <f>"41"</f>
        <v>41</v>
      </c>
      <c r="J512" t="s">
        <v>150</v>
      </c>
      <c r="K512" s="1">
        <v>14318</v>
      </c>
    </row>
    <row r="513" spans="1:11" x14ac:dyDescent="0.35">
      <c r="A513">
        <v>199</v>
      </c>
      <c r="B513" t="str">
        <f t="shared" si="114"/>
        <v>11</v>
      </c>
      <c r="C513">
        <v>6129</v>
      </c>
      <c r="D513" t="str">
        <f t="shared" si="116"/>
        <v>00</v>
      </c>
      <c r="E513" t="str">
        <f>"105"</f>
        <v>105</v>
      </c>
      <c r="F513">
        <v>6</v>
      </c>
      <c r="G513" t="str">
        <f>"30"</f>
        <v>30</v>
      </c>
      <c r="H513" t="str">
        <f>"0"</f>
        <v>0</v>
      </c>
      <c r="I513" t="str">
        <f>"00"</f>
        <v>00</v>
      </c>
      <c r="J513" t="s">
        <v>146</v>
      </c>
      <c r="K513" s="1">
        <v>12723</v>
      </c>
    </row>
    <row r="514" spans="1:11" x14ac:dyDescent="0.35">
      <c r="A514">
        <v>199</v>
      </c>
      <c r="B514" t="str">
        <f t="shared" si="114"/>
        <v>11</v>
      </c>
      <c r="C514">
        <v>6129</v>
      </c>
      <c r="D514" t="str">
        <f t="shared" si="116"/>
        <v>00</v>
      </c>
      <c r="E514" t="str">
        <f>"107"</f>
        <v>107</v>
      </c>
      <c r="F514">
        <v>6</v>
      </c>
      <c r="G514" t="str">
        <f>"11"</f>
        <v>11</v>
      </c>
      <c r="H514" t="str">
        <f>"0"</f>
        <v>0</v>
      </c>
      <c r="I514" t="str">
        <f>"00"</f>
        <v>00</v>
      </c>
      <c r="J514" t="s">
        <v>146</v>
      </c>
      <c r="K514" s="1">
        <v>78986</v>
      </c>
    </row>
    <row r="515" spans="1:11" x14ac:dyDescent="0.35">
      <c r="A515">
        <v>199</v>
      </c>
      <c r="B515" t="str">
        <f t="shared" si="114"/>
        <v>11</v>
      </c>
      <c r="C515">
        <v>6129</v>
      </c>
      <c r="D515" t="str">
        <f t="shared" si="116"/>
        <v>00</v>
      </c>
      <c r="E515" t="str">
        <f>"107"</f>
        <v>107</v>
      </c>
      <c r="F515">
        <v>6</v>
      </c>
      <c r="G515" t="str">
        <f>"23"</f>
        <v>23</v>
      </c>
      <c r="H515" t="str">
        <f>"S"</f>
        <v>S</v>
      </c>
      <c r="I515" t="str">
        <f>"00"</f>
        <v>00</v>
      </c>
      <c r="J515" t="s">
        <v>147</v>
      </c>
      <c r="K515" s="1">
        <v>34475.5</v>
      </c>
    </row>
    <row r="516" spans="1:11" x14ac:dyDescent="0.35">
      <c r="A516">
        <v>199</v>
      </c>
      <c r="B516" t="str">
        <f t="shared" si="114"/>
        <v>11</v>
      </c>
      <c r="C516">
        <v>6129</v>
      </c>
      <c r="D516" t="str">
        <f t="shared" ref="D516:D547" si="118">"00"</f>
        <v>00</v>
      </c>
      <c r="E516" t="str">
        <f>"107"</f>
        <v>107</v>
      </c>
      <c r="F516">
        <v>6</v>
      </c>
      <c r="G516" t="str">
        <f>"25"</f>
        <v>25</v>
      </c>
      <c r="H516" t="str">
        <f>"S"</f>
        <v>S</v>
      </c>
      <c r="I516" t="str">
        <f>"41"</f>
        <v>41</v>
      </c>
      <c r="J516" t="s">
        <v>149</v>
      </c>
      <c r="K516">
        <v>0</v>
      </c>
    </row>
    <row r="517" spans="1:11" x14ac:dyDescent="0.35">
      <c r="A517">
        <v>199</v>
      </c>
      <c r="B517" t="str">
        <f t="shared" si="114"/>
        <v>11</v>
      </c>
      <c r="C517">
        <v>6129</v>
      </c>
      <c r="D517" t="str">
        <f t="shared" si="118"/>
        <v>00</v>
      </c>
      <c r="E517" t="str">
        <f>"728"</f>
        <v>728</v>
      </c>
      <c r="F517">
        <v>6</v>
      </c>
      <c r="G517" t="str">
        <f>"11"</f>
        <v>11</v>
      </c>
      <c r="H517" t="str">
        <f>"0"</f>
        <v>0</v>
      </c>
      <c r="I517" t="str">
        <f>"00"</f>
        <v>00</v>
      </c>
      <c r="J517" t="s">
        <v>151</v>
      </c>
      <c r="K517" s="1">
        <v>88004</v>
      </c>
    </row>
    <row r="518" spans="1:11" x14ac:dyDescent="0.35">
      <c r="A518">
        <v>199</v>
      </c>
      <c r="B518" t="str">
        <f t="shared" si="114"/>
        <v>11</v>
      </c>
      <c r="C518">
        <v>6141</v>
      </c>
      <c r="D518" t="str">
        <f t="shared" si="118"/>
        <v>00</v>
      </c>
      <c r="E518" t="str">
        <f t="shared" ref="E518:E530" si="119">"001"</f>
        <v>001</v>
      </c>
      <c r="F518">
        <v>6</v>
      </c>
      <c r="G518" t="str">
        <f>"11"</f>
        <v>11</v>
      </c>
      <c r="H518" t="str">
        <f>"0"</f>
        <v>0</v>
      </c>
      <c r="I518" t="str">
        <f>"00"</f>
        <v>00</v>
      </c>
      <c r="J518" t="s">
        <v>23</v>
      </c>
      <c r="K518" s="1">
        <v>44952.42</v>
      </c>
    </row>
    <row r="519" spans="1:11" x14ac:dyDescent="0.35">
      <c r="A519">
        <v>199</v>
      </c>
      <c r="B519" t="str">
        <f t="shared" si="114"/>
        <v>11</v>
      </c>
      <c r="C519">
        <v>6141</v>
      </c>
      <c r="D519" t="str">
        <f t="shared" si="118"/>
        <v>00</v>
      </c>
      <c r="E519" t="str">
        <f t="shared" si="119"/>
        <v>001</v>
      </c>
      <c r="F519">
        <v>6</v>
      </c>
      <c r="G519" t="str">
        <f>"11"</f>
        <v>11</v>
      </c>
      <c r="H519" t="str">
        <f>"S"</f>
        <v>S</v>
      </c>
      <c r="I519" t="str">
        <f>"AV"</f>
        <v>AV</v>
      </c>
      <c r="J519" t="s">
        <v>23</v>
      </c>
      <c r="K519">
        <v>382.5</v>
      </c>
    </row>
    <row r="520" spans="1:11" x14ac:dyDescent="0.35">
      <c r="A520">
        <v>199</v>
      </c>
      <c r="B520" t="str">
        <f t="shared" si="114"/>
        <v>11</v>
      </c>
      <c r="C520">
        <v>6141</v>
      </c>
      <c r="D520" t="str">
        <f t="shared" si="118"/>
        <v>00</v>
      </c>
      <c r="E520" t="str">
        <f t="shared" si="119"/>
        <v>001</v>
      </c>
      <c r="F520">
        <v>6</v>
      </c>
      <c r="G520" t="str">
        <f>"22"</f>
        <v>22</v>
      </c>
      <c r="H520" t="str">
        <f>"0"</f>
        <v>0</v>
      </c>
      <c r="I520" t="str">
        <f>"00"</f>
        <v>00</v>
      </c>
      <c r="J520" t="s">
        <v>23</v>
      </c>
      <c r="K520">
        <v>434.82</v>
      </c>
    </row>
    <row r="521" spans="1:11" x14ac:dyDescent="0.35">
      <c r="A521">
        <v>199</v>
      </c>
      <c r="B521" t="str">
        <f t="shared" si="114"/>
        <v>11</v>
      </c>
      <c r="C521">
        <v>6141</v>
      </c>
      <c r="D521" t="str">
        <f t="shared" si="118"/>
        <v>00</v>
      </c>
      <c r="E521" t="str">
        <f t="shared" si="119"/>
        <v>001</v>
      </c>
      <c r="F521">
        <v>6</v>
      </c>
      <c r="G521" t="str">
        <f>"22"</f>
        <v>22</v>
      </c>
      <c r="H521" t="str">
        <f>"S"</f>
        <v>S</v>
      </c>
      <c r="I521" t="str">
        <f>"00"</f>
        <v>00</v>
      </c>
      <c r="J521" t="s">
        <v>152</v>
      </c>
      <c r="K521" s="1">
        <v>11501.62</v>
      </c>
    </row>
    <row r="522" spans="1:11" x14ac:dyDescent="0.35">
      <c r="A522">
        <v>199</v>
      </c>
      <c r="B522" t="str">
        <f t="shared" si="114"/>
        <v>11</v>
      </c>
      <c r="C522">
        <v>6141</v>
      </c>
      <c r="D522" t="str">
        <f t="shared" si="118"/>
        <v>00</v>
      </c>
      <c r="E522" t="str">
        <f t="shared" si="119"/>
        <v>001</v>
      </c>
      <c r="F522">
        <v>6</v>
      </c>
      <c r="G522" t="str">
        <f>"22"</f>
        <v>22</v>
      </c>
      <c r="H522" t="str">
        <f>"S"</f>
        <v>S</v>
      </c>
      <c r="I522" t="str">
        <f>"DC"</f>
        <v>DC</v>
      </c>
      <c r="J522" t="s">
        <v>23</v>
      </c>
      <c r="K522">
        <v>14.28</v>
      </c>
    </row>
    <row r="523" spans="1:11" x14ac:dyDescent="0.35">
      <c r="A523">
        <v>199</v>
      </c>
      <c r="B523" t="str">
        <f t="shared" si="114"/>
        <v>11</v>
      </c>
      <c r="C523">
        <v>6141</v>
      </c>
      <c r="D523" t="str">
        <f t="shared" si="118"/>
        <v>00</v>
      </c>
      <c r="E523" t="str">
        <f t="shared" si="119"/>
        <v>001</v>
      </c>
      <c r="F523">
        <v>6</v>
      </c>
      <c r="G523" t="str">
        <f>"23"</f>
        <v>23</v>
      </c>
      <c r="H523" t="str">
        <f>"S"</f>
        <v>S</v>
      </c>
      <c r="I523" t="str">
        <f>"00"</f>
        <v>00</v>
      </c>
      <c r="J523" t="s">
        <v>153</v>
      </c>
      <c r="K523" s="1">
        <v>5364.99</v>
      </c>
    </row>
    <row r="524" spans="1:11" x14ac:dyDescent="0.35">
      <c r="A524">
        <v>199</v>
      </c>
      <c r="B524" t="str">
        <f t="shared" si="114"/>
        <v>11</v>
      </c>
      <c r="C524">
        <v>6141</v>
      </c>
      <c r="D524" t="str">
        <f t="shared" si="118"/>
        <v>00</v>
      </c>
      <c r="E524" t="str">
        <f t="shared" si="119"/>
        <v>001</v>
      </c>
      <c r="F524">
        <v>6</v>
      </c>
      <c r="G524" t="str">
        <f>"23"</f>
        <v>23</v>
      </c>
      <c r="H524" t="str">
        <f>"S"</f>
        <v>S</v>
      </c>
      <c r="I524" t="str">
        <f>"DC"</f>
        <v>DC</v>
      </c>
      <c r="J524" t="s">
        <v>23</v>
      </c>
      <c r="K524">
        <v>12.68</v>
      </c>
    </row>
    <row r="525" spans="1:11" x14ac:dyDescent="0.35">
      <c r="A525">
        <v>199</v>
      </c>
      <c r="B525" t="str">
        <f t="shared" si="114"/>
        <v>11</v>
      </c>
      <c r="C525">
        <v>6141</v>
      </c>
      <c r="D525" t="str">
        <f t="shared" si="118"/>
        <v>00</v>
      </c>
      <c r="E525" t="str">
        <f t="shared" si="119"/>
        <v>001</v>
      </c>
      <c r="F525">
        <v>6</v>
      </c>
      <c r="G525" t="str">
        <f>"25"</f>
        <v>25</v>
      </c>
      <c r="H525" t="str">
        <f>"S"</f>
        <v>S</v>
      </c>
      <c r="I525" t="str">
        <f>"41"</f>
        <v>41</v>
      </c>
      <c r="J525" t="s">
        <v>23</v>
      </c>
      <c r="K525">
        <v>29</v>
      </c>
    </row>
    <row r="526" spans="1:11" x14ac:dyDescent="0.35">
      <c r="A526">
        <v>199</v>
      </c>
      <c r="B526" t="str">
        <f t="shared" si="114"/>
        <v>11</v>
      </c>
      <c r="C526">
        <v>6141</v>
      </c>
      <c r="D526" t="str">
        <f t="shared" si="118"/>
        <v>00</v>
      </c>
      <c r="E526" t="str">
        <f t="shared" si="119"/>
        <v>001</v>
      </c>
      <c r="F526">
        <v>6</v>
      </c>
      <c r="G526" t="str">
        <f>"26"</f>
        <v>26</v>
      </c>
      <c r="H526" t="str">
        <f>"0"</f>
        <v>0</v>
      </c>
      <c r="I526" t="str">
        <f t="shared" ref="I526:I531" si="120">"00"</f>
        <v>00</v>
      </c>
      <c r="J526" t="s">
        <v>23</v>
      </c>
      <c r="K526" s="1">
        <v>1502.94</v>
      </c>
    </row>
    <row r="527" spans="1:11" x14ac:dyDescent="0.35">
      <c r="A527">
        <v>199</v>
      </c>
      <c r="B527" t="str">
        <f t="shared" si="114"/>
        <v>11</v>
      </c>
      <c r="C527">
        <v>6141</v>
      </c>
      <c r="D527" t="str">
        <f t="shared" si="118"/>
        <v>00</v>
      </c>
      <c r="E527" t="str">
        <f t="shared" si="119"/>
        <v>001</v>
      </c>
      <c r="F527">
        <v>6</v>
      </c>
      <c r="G527" t="str">
        <f>"30"</f>
        <v>30</v>
      </c>
      <c r="H527" t="str">
        <f>"0"</f>
        <v>0</v>
      </c>
      <c r="I527" t="str">
        <f t="shared" si="120"/>
        <v>00</v>
      </c>
      <c r="J527" t="s">
        <v>23</v>
      </c>
      <c r="K527">
        <v>624.36</v>
      </c>
    </row>
    <row r="528" spans="1:11" x14ac:dyDescent="0.35">
      <c r="A528">
        <v>199</v>
      </c>
      <c r="B528" t="str">
        <f t="shared" si="114"/>
        <v>11</v>
      </c>
      <c r="C528">
        <v>6141</v>
      </c>
      <c r="D528" t="str">
        <f t="shared" si="118"/>
        <v>00</v>
      </c>
      <c r="E528" t="str">
        <f t="shared" si="119"/>
        <v>001</v>
      </c>
      <c r="F528">
        <v>6</v>
      </c>
      <c r="G528" t="str">
        <f>"30"</f>
        <v>30</v>
      </c>
      <c r="H528" t="str">
        <f>"P"</f>
        <v>P</v>
      </c>
      <c r="I528" t="str">
        <f t="shared" si="120"/>
        <v>00</v>
      </c>
      <c r="J528" t="s">
        <v>23</v>
      </c>
      <c r="K528">
        <v>150</v>
      </c>
    </row>
    <row r="529" spans="1:11" x14ac:dyDescent="0.35">
      <c r="A529">
        <v>199</v>
      </c>
      <c r="B529" t="str">
        <f t="shared" si="114"/>
        <v>11</v>
      </c>
      <c r="C529">
        <v>6141</v>
      </c>
      <c r="D529" t="str">
        <f t="shared" si="118"/>
        <v>00</v>
      </c>
      <c r="E529" t="str">
        <f t="shared" si="119"/>
        <v>001</v>
      </c>
      <c r="F529">
        <v>6</v>
      </c>
      <c r="G529" t="str">
        <f>"31"</f>
        <v>31</v>
      </c>
      <c r="H529" t="str">
        <f>"0"</f>
        <v>0</v>
      </c>
      <c r="I529" t="str">
        <f t="shared" si="120"/>
        <v>00</v>
      </c>
      <c r="J529" t="s">
        <v>23</v>
      </c>
      <c r="K529" s="1">
        <v>2688.33</v>
      </c>
    </row>
    <row r="530" spans="1:11" x14ac:dyDescent="0.35">
      <c r="A530">
        <v>199</v>
      </c>
      <c r="B530" t="str">
        <f t="shared" si="114"/>
        <v>11</v>
      </c>
      <c r="C530">
        <v>6141</v>
      </c>
      <c r="D530" t="str">
        <f t="shared" si="118"/>
        <v>00</v>
      </c>
      <c r="E530" t="str">
        <f t="shared" si="119"/>
        <v>001</v>
      </c>
      <c r="F530">
        <v>6</v>
      </c>
      <c r="G530" t="str">
        <f>"31"</f>
        <v>31</v>
      </c>
      <c r="H530" t="str">
        <f>"P"</f>
        <v>P</v>
      </c>
      <c r="I530" t="str">
        <f t="shared" si="120"/>
        <v>00</v>
      </c>
      <c r="J530" t="s">
        <v>23</v>
      </c>
      <c r="K530">
        <v>350</v>
      </c>
    </row>
    <row r="531" spans="1:11" x14ac:dyDescent="0.35">
      <c r="A531">
        <v>199</v>
      </c>
      <c r="B531" t="str">
        <f t="shared" si="114"/>
        <v>11</v>
      </c>
      <c r="C531">
        <v>6141</v>
      </c>
      <c r="D531" t="str">
        <f t="shared" si="118"/>
        <v>00</v>
      </c>
      <c r="E531" t="str">
        <f>"041"</f>
        <v>041</v>
      </c>
      <c r="F531">
        <v>6</v>
      </c>
      <c r="G531" t="str">
        <f>"11"</f>
        <v>11</v>
      </c>
      <c r="H531" t="str">
        <f>"0"</f>
        <v>0</v>
      </c>
      <c r="I531" t="str">
        <f t="shared" si="120"/>
        <v>00</v>
      </c>
      <c r="J531" t="s">
        <v>23</v>
      </c>
      <c r="K531" s="1">
        <v>34521.72</v>
      </c>
    </row>
    <row r="532" spans="1:11" x14ac:dyDescent="0.35">
      <c r="A532">
        <v>199</v>
      </c>
      <c r="B532" t="str">
        <f t="shared" si="114"/>
        <v>11</v>
      </c>
      <c r="C532">
        <v>6141</v>
      </c>
      <c r="D532" t="str">
        <f t="shared" si="118"/>
        <v>00</v>
      </c>
      <c r="E532" t="str">
        <f>"041"</f>
        <v>041</v>
      </c>
      <c r="F532">
        <v>6</v>
      </c>
      <c r="G532" t="str">
        <f>"11"</f>
        <v>11</v>
      </c>
      <c r="H532" t="str">
        <f>"0"</f>
        <v>0</v>
      </c>
      <c r="I532" t="str">
        <f>"DC"</f>
        <v>DC</v>
      </c>
      <c r="J532" t="s">
        <v>23</v>
      </c>
      <c r="K532">
        <v>28.74</v>
      </c>
    </row>
    <row r="533" spans="1:11" x14ac:dyDescent="0.35">
      <c r="A533">
        <v>199</v>
      </c>
      <c r="B533" t="str">
        <f t="shared" si="114"/>
        <v>11</v>
      </c>
      <c r="C533">
        <v>6141</v>
      </c>
      <c r="D533" t="str">
        <f t="shared" si="118"/>
        <v>00</v>
      </c>
      <c r="E533" t="str">
        <f>"041"</f>
        <v>041</v>
      </c>
      <c r="F533">
        <v>6</v>
      </c>
      <c r="G533" t="str">
        <f>"23"</f>
        <v>23</v>
      </c>
      <c r="H533" t="str">
        <f>"S"</f>
        <v>S</v>
      </c>
      <c r="I533" t="str">
        <f>"00"</f>
        <v>00</v>
      </c>
      <c r="J533" t="s">
        <v>153</v>
      </c>
      <c r="K533" s="1">
        <v>5567.25</v>
      </c>
    </row>
    <row r="534" spans="1:11" x14ac:dyDescent="0.35">
      <c r="A534">
        <v>199</v>
      </c>
      <c r="B534" t="str">
        <f t="shared" si="114"/>
        <v>11</v>
      </c>
      <c r="C534">
        <v>6141</v>
      </c>
      <c r="D534" t="str">
        <f t="shared" si="118"/>
        <v>00</v>
      </c>
      <c r="E534" t="str">
        <f>"041"</f>
        <v>041</v>
      </c>
      <c r="F534">
        <v>6</v>
      </c>
      <c r="G534" t="str">
        <f>"30"</f>
        <v>30</v>
      </c>
      <c r="H534" t="str">
        <f>"0"</f>
        <v>0</v>
      </c>
      <c r="I534" t="str">
        <f>"00"</f>
        <v>00</v>
      </c>
      <c r="J534" t="s">
        <v>23</v>
      </c>
      <c r="K534">
        <v>469.74</v>
      </c>
    </row>
    <row r="535" spans="1:11" x14ac:dyDescent="0.35">
      <c r="A535">
        <v>199</v>
      </c>
      <c r="B535" t="str">
        <f t="shared" si="114"/>
        <v>11</v>
      </c>
      <c r="C535">
        <v>6141</v>
      </c>
      <c r="D535" t="str">
        <f t="shared" si="118"/>
        <v>00</v>
      </c>
      <c r="E535" t="str">
        <f>"042"</f>
        <v>042</v>
      </c>
      <c r="F535">
        <v>6</v>
      </c>
      <c r="G535" t="str">
        <f>"11"</f>
        <v>11</v>
      </c>
      <c r="H535" t="str">
        <f>"0"</f>
        <v>0</v>
      </c>
      <c r="I535" t="str">
        <f>"00"</f>
        <v>00</v>
      </c>
      <c r="J535" t="s">
        <v>23</v>
      </c>
      <c r="K535" s="1">
        <v>14661.75</v>
      </c>
    </row>
    <row r="536" spans="1:11" x14ac:dyDescent="0.35">
      <c r="A536">
        <v>199</v>
      </c>
      <c r="B536" t="str">
        <f t="shared" si="114"/>
        <v>11</v>
      </c>
      <c r="C536">
        <v>6141</v>
      </c>
      <c r="D536" t="str">
        <f t="shared" si="118"/>
        <v>00</v>
      </c>
      <c r="E536" t="str">
        <f>"042"</f>
        <v>042</v>
      </c>
      <c r="F536">
        <v>6</v>
      </c>
      <c r="G536" t="str">
        <f>"23"</f>
        <v>23</v>
      </c>
      <c r="H536" t="str">
        <f>"S"</f>
        <v>S</v>
      </c>
      <c r="I536" t="str">
        <f>"00"</f>
        <v>00</v>
      </c>
      <c r="J536" t="s">
        <v>153</v>
      </c>
      <c r="K536" s="1">
        <v>3864.37</v>
      </c>
    </row>
    <row r="537" spans="1:11" x14ac:dyDescent="0.35">
      <c r="A537">
        <v>199</v>
      </c>
      <c r="B537" t="str">
        <f t="shared" si="114"/>
        <v>11</v>
      </c>
      <c r="C537">
        <v>6141</v>
      </c>
      <c r="D537" t="str">
        <f t="shared" si="118"/>
        <v>00</v>
      </c>
      <c r="E537" t="str">
        <f>"042"</f>
        <v>042</v>
      </c>
      <c r="F537">
        <v>6</v>
      </c>
      <c r="G537" t="str">
        <f>"25"</f>
        <v>25</v>
      </c>
      <c r="H537" t="str">
        <f>"S"</f>
        <v>S</v>
      </c>
      <c r="I537" t="str">
        <f>"41"</f>
        <v>41</v>
      </c>
      <c r="J537" t="s">
        <v>23</v>
      </c>
      <c r="K537">
        <v>43.5</v>
      </c>
    </row>
    <row r="538" spans="1:11" x14ac:dyDescent="0.35">
      <c r="A538">
        <v>199</v>
      </c>
      <c r="B538" t="str">
        <f t="shared" ref="B538:B601" si="121">"11"</f>
        <v>11</v>
      </c>
      <c r="C538">
        <v>6141</v>
      </c>
      <c r="D538" t="str">
        <f t="shared" si="118"/>
        <v>00</v>
      </c>
      <c r="E538" t="str">
        <f>"042"</f>
        <v>042</v>
      </c>
      <c r="F538">
        <v>6</v>
      </c>
      <c r="G538" t="str">
        <f>"28"</f>
        <v>28</v>
      </c>
      <c r="H538" t="str">
        <f>"0"</f>
        <v>0</v>
      </c>
      <c r="I538" t="str">
        <f t="shared" ref="I538:I544" si="122">"00"</f>
        <v>00</v>
      </c>
      <c r="J538" t="s">
        <v>23</v>
      </c>
      <c r="K538">
        <v>673.89</v>
      </c>
    </row>
    <row r="539" spans="1:11" x14ac:dyDescent="0.35">
      <c r="A539">
        <v>199</v>
      </c>
      <c r="B539" t="str">
        <f t="shared" si="121"/>
        <v>11</v>
      </c>
      <c r="C539">
        <v>6141</v>
      </c>
      <c r="D539" t="str">
        <f t="shared" si="118"/>
        <v>00</v>
      </c>
      <c r="E539" t="str">
        <f>"042"</f>
        <v>042</v>
      </c>
      <c r="F539">
        <v>6</v>
      </c>
      <c r="G539" t="str">
        <f>"99"</f>
        <v>99</v>
      </c>
      <c r="H539" t="str">
        <f>"0"</f>
        <v>0</v>
      </c>
      <c r="I539" t="str">
        <f t="shared" si="122"/>
        <v>00</v>
      </c>
      <c r="J539" t="s">
        <v>23</v>
      </c>
      <c r="K539">
        <v>0</v>
      </c>
    </row>
    <row r="540" spans="1:11" x14ac:dyDescent="0.35">
      <c r="A540">
        <v>199</v>
      </c>
      <c r="B540" t="str">
        <f t="shared" si="121"/>
        <v>11</v>
      </c>
      <c r="C540">
        <v>6141</v>
      </c>
      <c r="D540" t="str">
        <f t="shared" si="118"/>
        <v>00</v>
      </c>
      <c r="E540" t="str">
        <f>"101"</f>
        <v>101</v>
      </c>
      <c r="F540">
        <v>6</v>
      </c>
      <c r="G540" t="str">
        <f>"11"</f>
        <v>11</v>
      </c>
      <c r="H540" t="str">
        <f>"0"</f>
        <v>0</v>
      </c>
      <c r="I540" t="str">
        <f t="shared" si="122"/>
        <v>00</v>
      </c>
      <c r="J540" t="s">
        <v>23</v>
      </c>
      <c r="K540" s="1">
        <v>24236.55</v>
      </c>
    </row>
    <row r="541" spans="1:11" x14ac:dyDescent="0.35">
      <c r="A541">
        <v>199</v>
      </c>
      <c r="B541" t="str">
        <f t="shared" si="121"/>
        <v>11</v>
      </c>
      <c r="C541">
        <v>6141</v>
      </c>
      <c r="D541" t="str">
        <f t="shared" si="118"/>
        <v>00</v>
      </c>
      <c r="E541" t="str">
        <f>"101"</f>
        <v>101</v>
      </c>
      <c r="F541">
        <v>6</v>
      </c>
      <c r="G541" t="str">
        <f>"23"</f>
        <v>23</v>
      </c>
      <c r="H541" t="str">
        <f>"S"</f>
        <v>S</v>
      </c>
      <c r="I541" t="str">
        <f t="shared" si="122"/>
        <v>00</v>
      </c>
      <c r="J541" t="s">
        <v>153</v>
      </c>
      <c r="K541">
        <v>592.80999999999995</v>
      </c>
    </row>
    <row r="542" spans="1:11" x14ac:dyDescent="0.35">
      <c r="A542">
        <v>199</v>
      </c>
      <c r="B542" t="str">
        <f t="shared" si="121"/>
        <v>11</v>
      </c>
      <c r="C542">
        <v>6141</v>
      </c>
      <c r="D542" t="str">
        <f t="shared" si="118"/>
        <v>00</v>
      </c>
      <c r="E542" t="str">
        <f>"101"</f>
        <v>101</v>
      </c>
      <c r="F542">
        <v>6</v>
      </c>
      <c r="G542" t="str">
        <f>"30"</f>
        <v>30</v>
      </c>
      <c r="H542" t="str">
        <f>"0"</f>
        <v>0</v>
      </c>
      <c r="I542" t="str">
        <f t="shared" si="122"/>
        <v>00</v>
      </c>
      <c r="J542" t="s">
        <v>23</v>
      </c>
      <c r="K542">
        <v>383.19</v>
      </c>
    </row>
    <row r="543" spans="1:11" x14ac:dyDescent="0.35">
      <c r="A543">
        <v>199</v>
      </c>
      <c r="B543" t="str">
        <f t="shared" si="121"/>
        <v>11</v>
      </c>
      <c r="C543">
        <v>6141</v>
      </c>
      <c r="D543" t="str">
        <f t="shared" si="118"/>
        <v>00</v>
      </c>
      <c r="E543" t="str">
        <f>"102"</f>
        <v>102</v>
      </c>
      <c r="F543">
        <v>6</v>
      </c>
      <c r="G543" t="str">
        <f>"11"</f>
        <v>11</v>
      </c>
      <c r="H543" t="str">
        <f>"0"</f>
        <v>0</v>
      </c>
      <c r="I543" t="str">
        <f t="shared" si="122"/>
        <v>00</v>
      </c>
      <c r="J543" t="s">
        <v>23</v>
      </c>
      <c r="K543" s="1">
        <v>23133.59</v>
      </c>
    </row>
    <row r="544" spans="1:11" x14ac:dyDescent="0.35">
      <c r="A544">
        <v>199</v>
      </c>
      <c r="B544" t="str">
        <f t="shared" si="121"/>
        <v>11</v>
      </c>
      <c r="C544">
        <v>6141</v>
      </c>
      <c r="D544" t="str">
        <f t="shared" si="118"/>
        <v>00</v>
      </c>
      <c r="E544" t="str">
        <f>"102"</f>
        <v>102</v>
      </c>
      <c r="F544">
        <v>6</v>
      </c>
      <c r="G544" t="str">
        <f>"23"</f>
        <v>23</v>
      </c>
      <c r="H544" t="str">
        <f>"S"</f>
        <v>S</v>
      </c>
      <c r="I544" t="str">
        <f t="shared" si="122"/>
        <v>00</v>
      </c>
      <c r="J544" t="s">
        <v>153</v>
      </c>
      <c r="K544" s="1">
        <v>4432.29</v>
      </c>
    </row>
    <row r="545" spans="1:11" x14ac:dyDescent="0.35">
      <c r="A545">
        <v>199</v>
      </c>
      <c r="B545" t="str">
        <f t="shared" si="121"/>
        <v>11</v>
      </c>
      <c r="C545">
        <v>6141</v>
      </c>
      <c r="D545" t="str">
        <f t="shared" si="118"/>
        <v>00</v>
      </c>
      <c r="E545" t="str">
        <f>"102"</f>
        <v>102</v>
      </c>
      <c r="F545">
        <v>6</v>
      </c>
      <c r="G545" t="str">
        <f>"25"</f>
        <v>25</v>
      </c>
      <c r="H545" t="str">
        <f>"S"</f>
        <v>S</v>
      </c>
      <c r="I545" t="str">
        <f>"41"</f>
        <v>41</v>
      </c>
      <c r="J545" t="s">
        <v>23</v>
      </c>
      <c r="K545">
        <v>0</v>
      </c>
    </row>
    <row r="546" spans="1:11" x14ac:dyDescent="0.35">
      <c r="A546">
        <v>199</v>
      </c>
      <c r="B546" t="str">
        <f t="shared" si="121"/>
        <v>11</v>
      </c>
      <c r="C546">
        <v>6141</v>
      </c>
      <c r="D546" t="str">
        <f t="shared" si="118"/>
        <v>00</v>
      </c>
      <c r="E546" t="str">
        <f>"102"</f>
        <v>102</v>
      </c>
      <c r="F546">
        <v>6</v>
      </c>
      <c r="G546" t="str">
        <f>"30"</f>
        <v>30</v>
      </c>
      <c r="H546" t="str">
        <f>"0"</f>
        <v>0</v>
      </c>
      <c r="I546" t="str">
        <f>"00"</f>
        <v>00</v>
      </c>
      <c r="J546" t="s">
        <v>23</v>
      </c>
      <c r="K546">
        <v>213.86</v>
      </c>
    </row>
    <row r="547" spans="1:11" x14ac:dyDescent="0.35">
      <c r="A547">
        <v>199</v>
      </c>
      <c r="B547" t="str">
        <f t="shared" si="121"/>
        <v>11</v>
      </c>
      <c r="C547">
        <v>6141</v>
      </c>
      <c r="D547" t="str">
        <f t="shared" si="118"/>
        <v>00</v>
      </c>
      <c r="E547" t="str">
        <f>"103"</f>
        <v>103</v>
      </c>
      <c r="F547">
        <v>6</v>
      </c>
      <c r="G547" t="str">
        <f>"11"</f>
        <v>11</v>
      </c>
      <c r="H547" t="str">
        <f>"0"</f>
        <v>0</v>
      </c>
      <c r="I547" t="str">
        <f>"00"</f>
        <v>00</v>
      </c>
      <c r="J547" t="s">
        <v>23</v>
      </c>
      <c r="K547" s="1">
        <v>21483.06</v>
      </c>
    </row>
    <row r="548" spans="1:11" x14ac:dyDescent="0.35">
      <c r="A548">
        <v>199</v>
      </c>
      <c r="B548" t="str">
        <f t="shared" si="121"/>
        <v>11</v>
      </c>
      <c r="C548">
        <v>6141</v>
      </c>
      <c r="D548" t="str">
        <f t="shared" ref="D548:D565" si="123">"00"</f>
        <v>00</v>
      </c>
      <c r="E548" t="str">
        <f>"103"</f>
        <v>103</v>
      </c>
      <c r="F548">
        <v>6</v>
      </c>
      <c r="G548" t="str">
        <f>"23"</f>
        <v>23</v>
      </c>
      <c r="H548" t="str">
        <f>"S"</f>
        <v>S</v>
      </c>
      <c r="I548" t="str">
        <f>"00"</f>
        <v>00</v>
      </c>
      <c r="J548" t="s">
        <v>153</v>
      </c>
      <c r="K548" s="1">
        <v>1347.62</v>
      </c>
    </row>
    <row r="549" spans="1:11" x14ac:dyDescent="0.35">
      <c r="A549">
        <v>199</v>
      </c>
      <c r="B549" t="str">
        <f t="shared" si="121"/>
        <v>11</v>
      </c>
      <c r="C549">
        <v>6141</v>
      </c>
      <c r="D549" t="str">
        <f t="shared" si="123"/>
        <v>00</v>
      </c>
      <c r="E549" t="str">
        <f>"103"</f>
        <v>103</v>
      </c>
      <c r="F549">
        <v>6</v>
      </c>
      <c r="G549" t="str">
        <f>"30"</f>
        <v>30</v>
      </c>
      <c r="H549" t="str">
        <f>"0"</f>
        <v>0</v>
      </c>
      <c r="I549" t="str">
        <f>"00"</f>
        <v>00</v>
      </c>
      <c r="J549" t="s">
        <v>23</v>
      </c>
      <c r="K549">
        <v>909.87</v>
      </c>
    </row>
    <row r="550" spans="1:11" x14ac:dyDescent="0.35">
      <c r="A550">
        <v>199</v>
      </c>
      <c r="B550" t="str">
        <f t="shared" si="121"/>
        <v>11</v>
      </c>
      <c r="C550">
        <v>6141</v>
      </c>
      <c r="D550" t="str">
        <f t="shared" si="123"/>
        <v>00</v>
      </c>
      <c r="E550" t="str">
        <f>"105"</f>
        <v>105</v>
      </c>
      <c r="F550">
        <v>6</v>
      </c>
      <c r="G550" t="str">
        <f>"11"</f>
        <v>11</v>
      </c>
      <c r="H550" t="str">
        <f>"0"</f>
        <v>0</v>
      </c>
      <c r="I550" t="str">
        <f>"00"</f>
        <v>00</v>
      </c>
      <c r="J550" t="s">
        <v>23</v>
      </c>
      <c r="K550" s="1">
        <v>13973.63</v>
      </c>
    </row>
    <row r="551" spans="1:11" x14ac:dyDescent="0.35">
      <c r="A551">
        <v>199</v>
      </c>
      <c r="B551" t="str">
        <f t="shared" si="121"/>
        <v>11</v>
      </c>
      <c r="C551">
        <v>6141</v>
      </c>
      <c r="D551" t="str">
        <f t="shared" si="123"/>
        <v>00</v>
      </c>
      <c r="E551" t="str">
        <f>"105"</f>
        <v>105</v>
      </c>
      <c r="F551">
        <v>6</v>
      </c>
      <c r="G551" t="str">
        <f>"25"</f>
        <v>25</v>
      </c>
      <c r="H551" t="str">
        <f>"S"</f>
        <v>S</v>
      </c>
      <c r="I551" t="str">
        <f>"41"</f>
        <v>41</v>
      </c>
      <c r="J551" t="s">
        <v>23</v>
      </c>
      <c r="K551">
        <v>517.39</v>
      </c>
    </row>
    <row r="552" spans="1:11" x14ac:dyDescent="0.35">
      <c r="A552">
        <v>199</v>
      </c>
      <c r="B552" t="str">
        <f t="shared" si="121"/>
        <v>11</v>
      </c>
      <c r="C552">
        <v>6141</v>
      </c>
      <c r="D552" t="str">
        <f t="shared" si="123"/>
        <v>00</v>
      </c>
      <c r="E552" t="str">
        <f>"105"</f>
        <v>105</v>
      </c>
      <c r="F552">
        <v>6</v>
      </c>
      <c r="G552" t="str">
        <f>"30"</f>
        <v>30</v>
      </c>
      <c r="H552" t="str">
        <f>"0"</f>
        <v>0</v>
      </c>
      <c r="I552" t="str">
        <f>"00"</f>
        <v>00</v>
      </c>
      <c r="J552" t="s">
        <v>23</v>
      </c>
      <c r="K552">
        <v>666.94</v>
      </c>
    </row>
    <row r="553" spans="1:11" x14ac:dyDescent="0.35">
      <c r="A553">
        <v>199</v>
      </c>
      <c r="B553" t="str">
        <f t="shared" si="121"/>
        <v>11</v>
      </c>
      <c r="C553">
        <v>6141</v>
      </c>
      <c r="D553" t="str">
        <f t="shared" si="123"/>
        <v>00</v>
      </c>
      <c r="E553" t="str">
        <f>"105"</f>
        <v>105</v>
      </c>
      <c r="F553">
        <v>6</v>
      </c>
      <c r="G553" t="str">
        <f>"32"</f>
        <v>32</v>
      </c>
      <c r="H553" t="str">
        <f>"0"</f>
        <v>0</v>
      </c>
      <c r="I553" t="str">
        <f>"00"</f>
        <v>00</v>
      </c>
      <c r="J553" t="s">
        <v>23</v>
      </c>
      <c r="K553">
        <v>618.21</v>
      </c>
    </row>
    <row r="554" spans="1:11" x14ac:dyDescent="0.35">
      <c r="A554">
        <v>199</v>
      </c>
      <c r="B554" t="str">
        <f t="shared" si="121"/>
        <v>11</v>
      </c>
      <c r="C554">
        <v>6141</v>
      </c>
      <c r="D554" t="str">
        <f t="shared" si="123"/>
        <v>00</v>
      </c>
      <c r="E554" t="str">
        <f>"107"</f>
        <v>107</v>
      </c>
      <c r="F554">
        <v>6</v>
      </c>
      <c r="G554" t="str">
        <f>"11"</f>
        <v>11</v>
      </c>
      <c r="H554" t="str">
        <f>"0"</f>
        <v>0</v>
      </c>
      <c r="I554" t="str">
        <f>"00"</f>
        <v>00</v>
      </c>
      <c r="J554" t="s">
        <v>23</v>
      </c>
      <c r="K554" s="1">
        <v>21944.21</v>
      </c>
    </row>
    <row r="555" spans="1:11" x14ac:dyDescent="0.35">
      <c r="A555">
        <v>199</v>
      </c>
      <c r="B555" t="str">
        <f t="shared" si="121"/>
        <v>11</v>
      </c>
      <c r="C555">
        <v>6141</v>
      </c>
      <c r="D555" t="str">
        <f t="shared" si="123"/>
        <v>00</v>
      </c>
      <c r="E555" t="str">
        <f>"107"</f>
        <v>107</v>
      </c>
      <c r="F555">
        <v>6</v>
      </c>
      <c r="G555" t="str">
        <f>"23"</f>
        <v>23</v>
      </c>
      <c r="H555" t="str">
        <f>"S"</f>
        <v>S</v>
      </c>
      <c r="I555" t="str">
        <f>"00"</f>
        <v>00</v>
      </c>
      <c r="J555" t="s">
        <v>153</v>
      </c>
      <c r="K555" s="1">
        <v>3774.85</v>
      </c>
    </row>
    <row r="556" spans="1:11" x14ac:dyDescent="0.35">
      <c r="A556">
        <v>199</v>
      </c>
      <c r="B556" t="str">
        <f t="shared" si="121"/>
        <v>11</v>
      </c>
      <c r="C556">
        <v>6141</v>
      </c>
      <c r="D556" t="str">
        <f t="shared" si="123"/>
        <v>00</v>
      </c>
      <c r="E556" t="str">
        <f>"107"</f>
        <v>107</v>
      </c>
      <c r="F556">
        <v>6</v>
      </c>
      <c r="G556" t="str">
        <f>"25"</f>
        <v>25</v>
      </c>
      <c r="H556" t="str">
        <f>"S"</f>
        <v>S</v>
      </c>
      <c r="I556" t="str">
        <f>"41"</f>
        <v>41</v>
      </c>
      <c r="J556" t="s">
        <v>23</v>
      </c>
      <c r="K556">
        <v>195.13</v>
      </c>
    </row>
    <row r="557" spans="1:11" x14ac:dyDescent="0.35">
      <c r="A557">
        <v>199</v>
      </c>
      <c r="B557" t="str">
        <f t="shared" si="121"/>
        <v>11</v>
      </c>
      <c r="C557">
        <v>6141</v>
      </c>
      <c r="D557" t="str">
        <f t="shared" si="123"/>
        <v>00</v>
      </c>
      <c r="E557" t="str">
        <f>"107"</f>
        <v>107</v>
      </c>
      <c r="F557">
        <v>6</v>
      </c>
      <c r="G557" t="str">
        <f>"32"</f>
        <v>32</v>
      </c>
      <c r="H557" t="str">
        <f>"0"</f>
        <v>0</v>
      </c>
      <c r="I557" t="str">
        <f>"00"</f>
        <v>00</v>
      </c>
      <c r="J557" t="s">
        <v>23</v>
      </c>
      <c r="K557" s="1">
        <v>2928.85</v>
      </c>
    </row>
    <row r="558" spans="1:11" x14ac:dyDescent="0.35">
      <c r="A558">
        <v>199</v>
      </c>
      <c r="B558" t="str">
        <f t="shared" si="121"/>
        <v>11</v>
      </c>
      <c r="C558">
        <v>6141</v>
      </c>
      <c r="D558" t="str">
        <f t="shared" si="123"/>
        <v>00</v>
      </c>
      <c r="E558" t="str">
        <f>"728"</f>
        <v>728</v>
      </c>
      <c r="F558">
        <v>6</v>
      </c>
      <c r="G558" t="str">
        <f>"11"</f>
        <v>11</v>
      </c>
      <c r="H558" t="str">
        <f>"0"</f>
        <v>0</v>
      </c>
      <c r="I558" t="str">
        <f>"00"</f>
        <v>00</v>
      </c>
      <c r="J558" t="s">
        <v>23</v>
      </c>
      <c r="K558" s="1">
        <v>1117.72</v>
      </c>
    </row>
    <row r="559" spans="1:11" x14ac:dyDescent="0.35">
      <c r="A559">
        <v>199</v>
      </c>
      <c r="B559" t="str">
        <f t="shared" si="121"/>
        <v>11</v>
      </c>
      <c r="C559">
        <v>6141</v>
      </c>
      <c r="D559" t="str">
        <f t="shared" si="123"/>
        <v>00</v>
      </c>
      <c r="E559" t="str">
        <f t="shared" ref="E559:E566" si="124">"999"</f>
        <v>999</v>
      </c>
      <c r="F559">
        <v>6</v>
      </c>
      <c r="G559" t="str">
        <f>"11"</f>
        <v>11</v>
      </c>
      <c r="H559" t="str">
        <f>"0"</f>
        <v>0</v>
      </c>
      <c r="I559" t="str">
        <f>"00"</f>
        <v>00</v>
      </c>
      <c r="J559" t="s">
        <v>23</v>
      </c>
      <c r="K559">
        <v>73.12</v>
      </c>
    </row>
    <row r="560" spans="1:11" x14ac:dyDescent="0.35">
      <c r="A560">
        <v>199</v>
      </c>
      <c r="B560" t="str">
        <f t="shared" si="121"/>
        <v>11</v>
      </c>
      <c r="C560">
        <v>6141</v>
      </c>
      <c r="D560" t="str">
        <f t="shared" si="123"/>
        <v>00</v>
      </c>
      <c r="E560" t="str">
        <f t="shared" si="124"/>
        <v>999</v>
      </c>
      <c r="F560">
        <v>6</v>
      </c>
      <c r="G560" t="str">
        <f>"21"</f>
        <v>21</v>
      </c>
      <c r="H560" t="str">
        <f>"S"</f>
        <v>S</v>
      </c>
      <c r="I560" t="str">
        <f>"GT"</f>
        <v>GT</v>
      </c>
      <c r="J560" t="s">
        <v>154</v>
      </c>
      <c r="K560" s="1">
        <v>1194.26</v>
      </c>
    </row>
    <row r="561" spans="1:11" x14ac:dyDescent="0.35">
      <c r="A561">
        <v>199</v>
      </c>
      <c r="B561" t="str">
        <f t="shared" si="121"/>
        <v>11</v>
      </c>
      <c r="C561">
        <v>6141</v>
      </c>
      <c r="D561" t="str">
        <f t="shared" si="123"/>
        <v>00</v>
      </c>
      <c r="E561" t="str">
        <f t="shared" si="124"/>
        <v>999</v>
      </c>
      <c r="F561">
        <v>6</v>
      </c>
      <c r="G561" t="str">
        <f>"23"</f>
        <v>23</v>
      </c>
      <c r="H561" t="str">
        <f>"S"</f>
        <v>S</v>
      </c>
      <c r="I561" t="str">
        <f>"HB"</f>
        <v>HB</v>
      </c>
      <c r="J561" t="s">
        <v>23</v>
      </c>
      <c r="K561">
        <v>658.07</v>
      </c>
    </row>
    <row r="562" spans="1:11" x14ac:dyDescent="0.35">
      <c r="A562">
        <v>199</v>
      </c>
      <c r="B562" t="str">
        <f t="shared" si="121"/>
        <v>11</v>
      </c>
      <c r="C562">
        <v>6141</v>
      </c>
      <c r="D562" t="str">
        <f t="shared" si="123"/>
        <v>00</v>
      </c>
      <c r="E562" t="str">
        <f t="shared" si="124"/>
        <v>999</v>
      </c>
      <c r="F562">
        <v>6</v>
      </c>
      <c r="G562" t="str">
        <f>"23"</f>
        <v>23</v>
      </c>
      <c r="H562" t="str">
        <f>"S"</f>
        <v>S</v>
      </c>
      <c r="I562" t="str">
        <f>"SA"</f>
        <v>SA</v>
      </c>
      <c r="J562" t="s">
        <v>23</v>
      </c>
      <c r="K562" s="1">
        <v>3034.58</v>
      </c>
    </row>
    <row r="563" spans="1:11" x14ac:dyDescent="0.35">
      <c r="A563">
        <v>199</v>
      </c>
      <c r="B563" t="str">
        <f t="shared" si="121"/>
        <v>11</v>
      </c>
      <c r="C563">
        <v>6141</v>
      </c>
      <c r="D563" t="str">
        <f t="shared" si="123"/>
        <v>00</v>
      </c>
      <c r="E563" t="str">
        <f t="shared" si="124"/>
        <v>999</v>
      </c>
      <c r="F563">
        <v>6</v>
      </c>
      <c r="G563" t="str">
        <f>"23"</f>
        <v>23</v>
      </c>
      <c r="H563" t="str">
        <f>"S"</f>
        <v>S</v>
      </c>
      <c r="I563" t="str">
        <f>"ST"</f>
        <v>ST</v>
      </c>
      <c r="J563" t="s">
        <v>23</v>
      </c>
      <c r="K563" s="1">
        <v>2197.1999999999998</v>
      </c>
    </row>
    <row r="564" spans="1:11" x14ac:dyDescent="0.35">
      <c r="A564">
        <v>199</v>
      </c>
      <c r="B564" t="str">
        <f t="shared" si="121"/>
        <v>11</v>
      </c>
      <c r="C564">
        <v>6141</v>
      </c>
      <c r="D564" t="str">
        <f t="shared" si="123"/>
        <v>00</v>
      </c>
      <c r="E564" t="str">
        <f t="shared" si="124"/>
        <v>999</v>
      </c>
      <c r="F564">
        <v>6</v>
      </c>
      <c r="G564" t="str">
        <f>"24"</f>
        <v>24</v>
      </c>
      <c r="H564" t="str">
        <f>"S"</f>
        <v>S</v>
      </c>
      <c r="I564" t="str">
        <f>"53"</f>
        <v>53</v>
      </c>
      <c r="J564" t="s">
        <v>155</v>
      </c>
      <c r="K564" s="1">
        <v>3212.37</v>
      </c>
    </row>
    <row r="565" spans="1:11" x14ac:dyDescent="0.35">
      <c r="A565">
        <v>199</v>
      </c>
      <c r="B565" t="str">
        <f t="shared" si="121"/>
        <v>11</v>
      </c>
      <c r="C565">
        <v>6141</v>
      </c>
      <c r="D565" t="str">
        <f t="shared" si="123"/>
        <v>00</v>
      </c>
      <c r="E565" t="str">
        <f t="shared" si="124"/>
        <v>999</v>
      </c>
      <c r="F565">
        <v>6</v>
      </c>
      <c r="G565" t="str">
        <f>"99"</f>
        <v>99</v>
      </c>
      <c r="H565" t="str">
        <f>"R"</f>
        <v>R</v>
      </c>
      <c r="I565" t="str">
        <f>"00"</f>
        <v>00</v>
      </c>
      <c r="J565" t="s">
        <v>23</v>
      </c>
      <c r="K565">
        <v>0</v>
      </c>
    </row>
    <row r="566" spans="1:11" x14ac:dyDescent="0.35">
      <c r="A566">
        <v>199</v>
      </c>
      <c r="B566" t="str">
        <f t="shared" si="121"/>
        <v>11</v>
      </c>
      <c r="C566">
        <v>6141</v>
      </c>
      <c r="D566" t="str">
        <f>"01"</f>
        <v>01</v>
      </c>
      <c r="E566" t="str">
        <f t="shared" si="124"/>
        <v>999</v>
      </c>
      <c r="F566">
        <v>6</v>
      </c>
      <c r="G566" t="str">
        <f>"23"</f>
        <v>23</v>
      </c>
      <c r="H566" t="str">
        <f>"S"</f>
        <v>S</v>
      </c>
      <c r="I566" t="str">
        <f>"LD"</f>
        <v>LD</v>
      </c>
      <c r="J566" t="s">
        <v>23</v>
      </c>
      <c r="K566">
        <v>54.42</v>
      </c>
    </row>
    <row r="567" spans="1:11" x14ac:dyDescent="0.35">
      <c r="A567">
        <v>199</v>
      </c>
      <c r="B567" t="str">
        <f t="shared" si="121"/>
        <v>11</v>
      </c>
      <c r="C567">
        <v>6141</v>
      </c>
      <c r="D567" t="str">
        <f t="shared" ref="D567:D574" si="125">"13"</f>
        <v>13</v>
      </c>
      <c r="E567" t="str">
        <f>"001"</f>
        <v>001</v>
      </c>
      <c r="F567">
        <v>6</v>
      </c>
      <c r="G567" t="str">
        <f t="shared" ref="G567:G580" si="126">"11"</f>
        <v>11</v>
      </c>
      <c r="H567" t="str">
        <f t="shared" ref="H567:H587" si="127">"0"</f>
        <v>0</v>
      </c>
      <c r="I567" t="str">
        <f t="shared" ref="I567:I574" si="128">"00"</f>
        <v>00</v>
      </c>
      <c r="J567" t="s">
        <v>23</v>
      </c>
      <c r="K567">
        <v>0</v>
      </c>
    </row>
    <row r="568" spans="1:11" x14ac:dyDescent="0.35">
      <c r="A568">
        <v>199</v>
      </c>
      <c r="B568" t="str">
        <f t="shared" si="121"/>
        <v>11</v>
      </c>
      <c r="C568">
        <v>6141</v>
      </c>
      <c r="D568" t="str">
        <f t="shared" si="125"/>
        <v>13</v>
      </c>
      <c r="E568" t="str">
        <f>"041"</f>
        <v>041</v>
      </c>
      <c r="F568">
        <v>6</v>
      </c>
      <c r="G568" t="str">
        <f t="shared" si="126"/>
        <v>11</v>
      </c>
      <c r="H568" t="str">
        <f t="shared" si="127"/>
        <v>0</v>
      </c>
      <c r="I568" t="str">
        <f t="shared" si="128"/>
        <v>00</v>
      </c>
      <c r="J568" t="s">
        <v>23</v>
      </c>
      <c r="K568">
        <v>0</v>
      </c>
    </row>
    <row r="569" spans="1:11" x14ac:dyDescent="0.35">
      <c r="A569">
        <v>199</v>
      </c>
      <c r="B569" t="str">
        <f t="shared" si="121"/>
        <v>11</v>
      </c>
      <c r="C569">
        <v>6141</v>
      </c>
      <c r="D569" t="str">
        <f t="shared" si="125"/>
        <v>13</v>
      </c>
      <c r="E569" t="str">
        <f>"042"</f>
        <v>042</v>
      </c>
      <c r="F569">
        <v>6</v>
      </c>
      <c r="G569" t="str">
        <f t="shared" si="126"/>
        <v>11</v>
      </c>
      <c r="H569" t="str">
        <f t="shared" si="127"/>
        <v>0</v>
      </c>
      <c r="I569" t="str">
        <f t="shared" si="128"/>
        <v>00</v>
      </c>
      <c r="J569" t="s">
        <v>23</v>
      </c>
      <c r="K569">
        <v>0</v>
      </c>
    </row>
    <row r="570" spans="1:11" x14ac:dyDescent="0.35">
      <c r="A570">
        <v>199</v>
      </c>
      <c r="B570" t="str">
        <f t="shared" si="121"/>
        <v>11</v>
      </c>
      <c r="C570">
        <v>6141</v>
      </c>
      <c r="D570" t="str">
        <f t="shared" si="125"/>
        <v>13</v>
      </c>
      <c r="E570" t="str">
        <f>"101"</f>
        <v>101</v>
      </c>
      <c r="F570">
        <v>6</v>
      </c>
      <c r="G570" t="str">
        <f t="shared" si="126"/>
        <v>11</v>
      </c>
      <c r="H570" t="str">
        <f t="shared" si="127"/>
        <v>0</v>
      </c>
      <c r="I570" t="str">
        <f t="shared" si="128"/>
        <v>00</v>
      </c>
      <c r="J570" t="s">
        <v>23</v>
      </c>
      <c r="K570">
        <v>0</v>
      </c>
    </row>
    <row r="571" spans="1:11" x14ac:dyDescent="0.35">
      <c r="A571">
        <v>199</v>
      </c>
      <c r="B571" t="str">
        <f t="shared" si="121"/>
        <v>11</v>
      </c>
      <c r="C571">
        <v>6141</v>
      </c>
      <c r="D571" t="str">
        <f t="shared" si="125"/>
        <v>13</v>
      </c>
      <c r="E571" t="str">
        <f>"102"</f>
        <v>102</v>
      </c>
      <c r="F571">
        <v>6</v>
      </c>
      <c r="G571" t="str">
        <f t="shared" si="126"/>
        <v>11</v>
      </c>
      <c r="H571" t="str">
        <f t="shared" si="127"/>
        <v>0</v>
      </c>
      <c r="I571" t="str">
        <f t="shared" si="128"/>
        <v>00</v>
      </c>
      <c r="J571" t="s">
        <v>23</v>
      </c>
      <c r="K571">
        <v>0</v>
      </c>
    </row>
    <row r="572" spans="1:11" x14ac:dyDescent="0.35">
      <c r="A572">
        <v>199</v>
      </c>
      <c r="B572" t="str">
        <f t="shared" si="121"/>
        <v>11</v>
      </c>
      <c r="C572">
        <v>6141</v>
      </c>
      <c r="D572" t="str">
        <f t="shared" si="125"/>
        <v>13</v>
      </c>
      <c r="E572" t="str">
        <f>"103"</f>
        <v>103</v>
      </c>
      <c r="F572">
        <v>6</v>
      </c>
      <c r="G572" t="str">
        <f t="shared" si="126"/>
        <v>11</v>
      </c>
      <c r="H572" t="str">
        <f t="shared" si="127"/>
        <v>0</v>
      </c>
      <c r="I572" t="str">
        <f t="shared" si="128"/>
        <v>00</v>
      </c>
      <c r="J572" t="s">
        <v>23</v>
      </c>
      <c r="K572">
        <v>0</v>
      </c>
    </row>
    <row r="573" spans="1:11" x14ac:dyDescent="0.35">
      <c r="A573">
        <v>199</v>
      </c>
      <c r="B573" t="str">
        <f t="shared" si="121"/>
        <v>11</v>
      </c>
      <c r="C573">
        <v>6141</v>
      </c>
      <c r="D573" t="str">
        <f t="shared" si="125"/>
        <v>13</v>
      </c>
      <c r="E573" t="str">
        <f>"105"</f>
        <v>105</v>
      </c>
      <c r="F573">
        <v>6</v>
      </c>
      <c r="G573" t="str">
        <f t="shared" si="126"/>
        <v>11</v>
      </c>
      <c r="H573" t="str">
        <f t="shared" si="127"/>
        <v>0</v>
      </c>
      <c r="I573" t="str">
        <f t="shared" si="128"/>
        <v>00</v>
      </c>
      <c r="J573" t="s">
        <v>23</v>
      </c>
      <c r="K573">
        <v>0</v>
      </c>
    </row>
    <row r="574" spans="1:11" x14ac:dyDescent="0.35">
      <c r="A574">
        <v>199</v>
      </c>
      <c r="B574" t="str">
        <f t="shared" si="121"/>
        <v>11</v>
      </c>
      <c r="C574">
        <v>6141</v>
      </c>
      <c r="D574" t="str">
        <f t="shared" si="125"/>
        <v>13</v>
      </c>
      <c r="E574" t="str">
        <f>"107"</f>
        <v>107</v>
      </c>
      <c r="F574">
        <v>6</v>
      </c>
      <c r="G574" t="str">
        <f t="shared" si="126"/>
        <v>11</v>
      </c>
      <c r="H574" t="str">
        <f t="shared" si="127"/>
        <v>0</v>
      </c>
      <c r="I574" t="str">
        <f t="shared" si="128"/>
        <v>00</v>
      </c>
      <c r="J574" t="s">
        <v>23</v>
      </c>
      <c r="K574">
        <v>0</v>
      </c>
    </row>
    <row r="575" spans="1:11" x14ac:dyDescent="0.35">
      <c r="A575">
        <v>199</v>
      </c>
      <c r="B575" t="str">
        <f t="shared" si="121"/>
        <v>11</v>
      </c>
      <c r="C575">
        <v>6141</v>
      </c>
      <c r="D575" t="str">
        <f>"14"</f>
        <v>14</v>
      </c>
      <c r="E575" t="str">
        <f>"001"</f>
        <v>001</v>
      </c>
      <c r="F575">
        <v>6</v>
      </c>
      <c r="G575" t="str">
        <f t="shared" si="126"/>
        <v>11</v>
      </c>
      <c r="H575" t="str">
        <f t="shared" si="127"/>
        <v>0</v>
      </c>
      <c r="I575" t="str">
        <f>"DC"</f>
        <v>DC</v>
      </c>
      <c r="J575" t="s">
        <v>23</v>
      </c>
      <c r="K575">
        <v>13.92</v>
      </c>
    </row>
    <row r="576" spans="1:11" x14ac:dyDescent="0.35">
      <c r="A576">
        <v>199</v>
      </c>
      <c r="B576" t="str">
        <f t="shared" si="121"/>
        <v>11</v>
      </c>
      <c r="C576">
        <v>6141</v>
      </c>
      <c r="D576" t="str">
        <f>"26"</f>
        <v>26</v>
      </c>
      <c r="E576" t="str">
        <f>"001"</f>
        <v>001</v>
      </c>
      <c r="F576">
        <v>6</v>
      </c>
      <c r="G576" t="str">
        <f t="shared" si="126"/>
        <v>11</v>
      </c>
      <c r="H576" t="str">
        <f t="shared" si="127"/>
        <v>0</v>
      </c>
      <c r="I576" t="str">
        <f>"DC"</f>
        <v>DC</v>
      </c>
      <c r="J576" t="s">
        <v>23</v>
      </c>
      <c r="K576">
        <v>10.73</v>
      </c>
    </row>
    <row r="577" spans="1:11" x14ac:dyDescent="0.35">
      <c r="A577">
        <v>199</v>
      </c>
      <c r="B577" t="str">
        <f t="shared" si="121"/>
        <v>11</v>
      </c>
      <c r="C577">
        <v>6141</v>
      </c>
      <c r="D577" t="str">
        <f>"27"</f>
        <v>27</v>
      </c>
      <c r="E577" t="str">
        <f>"001"</f>
        <v>001</v>
      </c>
      <c r="F577">
        <v>6</v>
      </c>
      <c r="G577" t="str">
        <f t="shared" si="126"/>
        <v>11</v>
      </c>
      <c r="H577" t="str">
        <f t="shared" si="127"/>
        <v>0</v>
      </c>
      <c r="I577" t="str">
        <f>"00"</f>
        <v>00</v>
      </c>
      <c r="J577" t="s">
        <v>23</v>
      </c>
      <c r="K577">
        <v>428.99</v>
      </c>
    </row>
    <row r="578" spans="1:11" x14ac:dyDescent="0.35">
      <c r="A578">
        <v>199</v>
      </c>
      <c r="B578" t="str">
        <f t="shared" si="121"/>
        <v>11</v>
      </c>
      <c r="C578">
        <v>6141</v>
      </c>
      <c r="D578" t="str">
        <f>"27"</f>
        <v>27</v>
      </c>
      <c r="E578" t="str">
        <f>"001"</f>
        <v>001</v>
      </c>
      <c r="F578">
        <v>6</v>
      </c>
      <c r="G578" t="str">
        <f t="shared" si="126"/>
        <v>11</v>
      </c>
      <c r="H578" t="str">
        <f t="shared" si="127"/>
        <v>0</v>
      </c>
      <c r="I578" t="str">
        <f>"DC"</f>
        <v>DC</v>
      </c>
      <c r="J578" t="s">
        <v>23</v>
      </c>
      <c r="K578">
        <v>14.13</v>
      </c>
    </row>
    <row r="579" spans="1:11" x14ac:dyDescent="0.35">
      <c r="A579">
        <v>199</v>
      </c>
      <c r="B579" t="str">
        <f t="shared" si="121"/>
        <v>11</v>
      </c>
      <c r="C579">
        <v>6141</v>
      </c>
      <c r="D579" t="str">
        <f>"27"</f>
        <v>27</v>
      </c>
      <c r="E579" t="str">
        <f>"041"</f>
        <v>041</v>
      </c>
      <c r="F579">
        <v>6</v>
      </c>
      <c r="G579" t="str">
        <f t="shared" si="126"/>
        <v>11</v>
      </c>
      <c r="H579" t="str">
        <f t="shared" si="127"/>
        <v>0</v>
      </c>
      <c r="I579" t="str">
        <f>"00"</f>
        <v>00</v>
      </c>
      <c r="J579" t="s">
        <v>23</v>
      </c>
      <c r="K579">
        <v>350.13</v>
      </c>
    </row>
    <row r="580" spans="1:11" x14ac:dyDescent="0.35">
      <c r="A580">
        <v>199</v>
      </c>
      <c r="B580" t="str">
        <f t="shared" si="121"/>
        <v>11</v>
      </c>
      <c r="C580">
        <v>6141</v>
      </c>
      <c r="D580" t="str">
        <f>"27"</f>
        <v>27</v>
      </c>
      <c r="E580" t="str">
        <f>"042"</f>
        <v>042</v>
      </c>
      <c r="F580">
        <v>6</v>
      </c>
      <c r="G580" t="str">
        <f t="shared" si="126"/>
        <v>11</v>
      </c>
      <c r="H580" t="str">
        <f t="shared" si="127"/>
        <v>0</v>
      </c>
      <c r="I580" t="str">
        <f>"00"</f>
        <v>00</v>
      </c>
      <c r="J580" t="s">
        <v>23</v>
      </c>
      <c r="K580">
        <v>77.86</v>
      </c>
    </row>
    <row r="581" spans="1:11" x14ac:dyDescent="0.35">
      <c r="A581">
        <v>199</v>
      </c>
      <c r="B581" t="str">
        <f t="shared" si="121"/>
        <v>11</v>
      </c>
      <c r="C581">
        <v>6141</v>
      </c>
      <c r="D581" t="str">
        <f>"27"</f>
        <v>27</v>
      </c>
      <c r="E581" t="str">
        <f>"042"</f>
        <v>042</v>
      </c>
      <c r="F581">
        <v>6</v>
      </c>
      <c r="G581" t="str">
        <f>"23"</f>
        <v>23</v>
      </c>
      <c r="H581" t="str">
        <f t="shared" si="127"/>
        <v>0</v>
      </c>
      <c r="I581" t="str">
        <f>"00"</f>
        <v>00</v>
      </c>
      <c r="J581" t="s">
        <v>23</v>
      </c>
      <c r="K581">
        <v>21.43</v>
      </c>
    </row>
    <row r="582" spans="1:11" x14ac:dyDescent="0.35">
      <c r="A582">
        <v>199</v>
      </c>
      <c r="B582" t="str">
        <f t="shared" si="121"/>
        <v>11</v>
      </c>
      <c r="C582">
        <v>6141</v>
      </c>
      <c r="D582" t="str">
        <f>"28"</f>
        <v>28</v>
      </c>
      <c r="E582" t="str">
        <f>"001"</f>
        <v>001</v>
      </c>
      <c r="F582">
        <v>6</v>
      </c>
      <c r="G582" t="str">
        <f>"11"</f>
        <v>11</v>
      </c>
      <c r="H582" t="str">
        <f t="shared" si="127"/>
        <v>0</v>
      </c>
      <c r="I582" t="str">
        <f>"DC"</f>
        <v>DC</v>
      </c>
      <c r="J582" t="s">
        <v>23</v>
      </c>
      <c r="K582">
        <v>13.22</v>
      </c>
    </row>
    <row r="583" spans="1:11" x14ac:dyDescent="0.35">
      <c r="A583">
        <v>199</v>
      </c>
      <c r="B583" t="str">
        <f t="shared" si="121"/>
        <v>11</v>
      </c>
      <c r="C583">
        <v>6141</v>
      </c>
      <c r="D583" t="str">
        <f>"29"</f>
        <v>29</v>
      </c>
      <c r="E583" t="str">
        <f>"001"</f>
        <v>001</v>
      </c>
      <c r="F583">
        <v>6</v>
      </c>
      <c r="G583" t="str">
        <f>"11"</f>
        <v>11</v>
      </c>
      <c r="H583" t="str">
        <f t="shared" si="127"/>
        <v>0</v>
      </c>
      <c r="I583" t="str">
        <f>"DC"</f>
        <v>DC</v>
      </c>
      <c r="J583" t="s">
        <v>23</v>
      </c>
      <c r="K583">
        <v>11.47</v>
      </c>
    </row>
    <row r="584" spans="1:11" x14ac:dyDescent="0.35">
      <c r="A584">
        <v>199</v>
      </c>
      <c r="B584" t="str">
        <f t="shared" si="121"/>
        <v>11</v>
      </c>
      <c r="C584">
        <v>6141</v>
      </c>
      <c r="D584" t="str">
        <f>"72"</f>
        <v>72</v>
      </c>
      <c r="E584" t="str">
        <f>"001"</f>
        <v>001</v>
      </c>
      <c r="F584">
        <v>6</v>
      </c>
      <c r="G584" t="str">
        <f>"11"</f>
        <v>11</v>
      </c>
      <c r="H584" t="str">
        <f t="shared" si="127"/>
        <v>0</v>
      </c>
      <c r="I584" t="str">
        <f>"DC"</f>
        <v>DC</v>
      </c>
      <c r="J584" t="s">
        <v>23</v>
      </c>
      <c r="K584">
        <v>13.17</v>
      </c>
    </row>
    <row r="585" spans="1:11" x14ac:dyDescent="0.35">
      <c r="A585">
        <v>199</v>
      </c>
      <c r="B585" t="str">
        <f t="shared" si="121"/>
        <v>11</v>
      </c>
      <c r="C585">
        <v>6141</v>
      </c>
      <c r="D585" t="str">
        <f>"85"</f>
        <v>85</v>
      </c>
      <c r="E585" t="str">
        <f>"999"</f>
        <v>999</v>
      </c>
      <c r="F585">
        <v>6</v>
      </c>
      <c r="G585" t="str">
        <f>"25"</f>
        <v>25</v>
      </c>
      <c r="H585" t="str">
        <f t="shared" si="127"/>
        <v>0</v>
      </c>
      <c r="I585" t="str">
        <f t="shared" ref="I585:I597" si="129">"00"</f>
        <v>00</v>
      </c>
      <c r="J585" t="s">
        <v>23</v>
      </c>
      <c r="K585">
        <v>582.79999999999995</v>
      </c>
    </row>
    <row r="586" spans="1:11" x14ac:dyDescent="0.35">
      <c r="A586">
        <v>199</v>
      </c>
      <c r="B586" t="str">
        <f t="shared" si="121"/>
        <v>11</v>
      </c>
      <c r="C586">
        <v>6141</v>
      </c>
      <c r="D586" t="str">
        <f>"85"</f>
        <v>85</v>
      </c>
      <c r="E586" t="str">
        <f>"999"</f>
        <v>999</v>
      </c>
      <c r="F586">
        <v>6</v>
      </c>
      <c r="G586" t="str">
        <f>"99"</f>
        <v>99</v>
      </c>
      <c r="H586" t="str">
        <f t="shared" si="127"/>
        <v>0</v>
      </c>
      <c r="I586" t="str">
        <f t="shared" si="129"/>
        <v>00</v>
      </c>
      <c r="J586" t="s">
        <v>23</v>
      </c>
      <c r="K586" s="1">
        <v>5269.58</v>
      </c>
    </row>
    <row r="587" spans="1:11" x14ac:dyDescent="0.35">
      <c r="A587">
        <v>199</v>
      </c>
      <c r="B587" t="str">
        <f t="shared" si="121"/>
        <v>11</v>
      </c>
      <c r="C587">
        <v>6142</v>
      </c>
      <c r="D587" t="str">
        <f t="shared" ref="D587:D618" si="130">"00"</f>
        <v>00</v>
      </c>
      <c r="E587" t="str">
        <f t="shared" ref="E587:E592" si="131">"001"</f>
        <v>001</v>
      </c>
      <c r="F587">
        <v>6</v>
      </c>
      <c r="G587" t="str">
        <f>"11"</f>
        <v>11</v>
      </c>
      <c r="H587" t="str">
        <f t="shared" si="127"/>
        <v>0</v>
      </c>
      <c r="I587" t="str">
        <f t="shared" si="129"/>
        <v>00</v>
      </c>
      <c r="J587" t="s">
        <v>156</v>
      </c>
      <c r="K587" s="1">
        <v>117312</v>
      </c>
    </row>
    <row r="588" spans="1:11" x14ac:dyDescent="0.35">
      <c r="A588">
        <v>199</v>
      </c>
      <c r="B588" t="str">
        <f t="shared" si="121"/>
        <v>11</v>
      </c>
      <c r="C588">
        <v>6142</v>
      </c>
      <c r="D588" t="str">
        <f t="shared" si="130"/>
        <v>00</v>
      </c>
      <c r="E588" t="str">
        <f t="shared" si="131"/>
        <v>001</v>
      </c>
      <c r="F588">
        <v>6</v>
      </c>
      <c r="G588" t="str">
        <f>"22"</f>
        <v>22</v>
      </c>
      <c r="H588" t="str">
        <f>"S"</f>
        <v>S</v>
      </c>
      <c r="I588" t="str">
        <f t="shared" si="129"/>
        <v>00</v>
      </c>
      <c r="J588" t="s">
        <v>157</v>
      </c>
      <c r="K588" s="1">
        <v>29328</v>
      </c>
    </row>
    <row r="589" spans="1:11" x14ac:dyDescent="0.35">
      <c r="A589">
        <v>199</v>
      </c>
      <c r="B589" t="str">
        <f t="shared" si="121"/>
        <v>11</v>
      </c>
      <c r="C589">
        <v>6142</v>
      </c>
      <c r="D589" t="str">
        <f t="shared" si="130"/>
        <v>00</v>
      </c>
      <c r="E589" t="str">
        <f t="shared" si="131"/>
        <v>001</v>
      </c>
      <c r="F589">
        <v>6</v>
      </c>
      <c r="G589" t="str">
        <f>"23"</f>
        <v>23</v>
      </c>
      <c r="H589" t="str">
        <f>"S"</f>
        <v>S</v>
      </c>
      <c r="I589" t="str">
        <f t="shared" si="129"/>
        <v>00</v>
      </c>
      <c r="J589" t="s">
        <v>158</v>
      </c>
      <c r="K589" s="1">
        <v>25380</v>
      </c>
    </row>
    <row r="590" spans="1:11" x14ac:dyDescent="0.35">
      <c r="A590">
        <v>199</v>
      </c>
      <c r="B590" t="str">
        <f t="shared" si="121"/>
        <v>11</v>
      </c>
      <c r="C590">
        <v>6142</v>
      </c>
      <c r="D590" t="str">
        <f t="shared" si="130"/>
        <v>00</v>
      </c>
      <c r="E590" t="str">
        <f t="shared" si="131"/>
        <v>001</v>
      </c>
      <c r="F590">
        <v>6</v>
      </c>
      <c r="G590" t="str">
        <f>"26"</f>
        <v>26</v>
      </c>
      <c r="H590" t="str">
        <f>"0"</f>
        <v>0</v>
      </c>
      <c r="I590" t="str">
        <f t="shared" si="129"/>
        <v>00</v>
      </c>
      <c r="J590" t="s">
        <v>156</v>
      </c>
      <c r="K590" s="1">
        <v>8460</v>
      </c>
    </row>
    <row r="591" spans="1:11" x14ac:dyDescent="0.35">
      <c r="A591">
        <v>199</v>
      </c>
      <c r="B591" t="str">
        <f t="shared" si="121"/>
        <v>11</v>
      </c>
      <c r="C591">
        <v>6142</v>
      </c>
      <c r="D591" t="str">
        <f t="shared" si="130"/>
        <v>00</v>
      </c>
      <c r="E591" t="str">
        <f t="shared" si="131"/>
        <v>001</v>
      </c>
      <c r="F591">
        <v>6</v>
      </c>
      <c r="G591" t="str">
        <f>"30"</f>
        <v>30</v>
      </c>
      <c r="H591" t="str">
        <f>"0"</f>
        <v>0</v>
      </c>
      <c r="I591" t="str">
        <f t="shared" si="129"/>
        <v>00</v>
      </c>
      <c r="J591" t="s">
        <v>156</v>
      </c>
      <c r="K591" s="1">
        <v>2820</v>
      </c>
    </row>
    <row r="592" spans="1:11" x14ac:dyDescent="0.35">
      <c r="A592">
        <v>199</v>
      </c>
      <c r="B592" t="str">
        <f t="shared" si="121"/>
        <v>11</v>
      </c>
      <c r="C592">
        <v>6142</v>
      </c>
      <c r="D592" t="str">
        <f t="shared" si="130"/>
        <v>00</v>
      </c>
      <c r="E592" t="str">
        <f t="shared" si="131"/>
        <v>001</v>
      </c>
      <c r="F592">
        <v>6</v>
      </c>
      <c r="G592" t="str">
        <f>"31"</f>
        <v>31</v>
      </c>
      <c r="H592" t="str">
        <f>"0"</f>
        <v>0</v>
      </c>
      <c r="I592" t="str">
        <f t="shared" si="129"/>
        <v>00</v>
      </c>
      <c r="J592" t="s">
        <v>156</v>
      </c>
      <c r="K592" s="1">
        <v>11280</v>
      </c>
    </row>
    <row r="593" spans="1:11" x14ac:dyDescent="0.35">
      <c r="A593">
        <v>199</v>
      </c>
      <c r="B593" t="str">
        <f t="shared" si="121"/>
        <v>11</v>
      </c>
      <c r="C593">
        <v>6142</v>
      </c>
      <c r="D593" t="str">
        <f t="shared" si="130"/>
        <v>00</v>
      </c>
      <c r="E593" t="str">
        <f>"041"</f>
        <v>041</v>
      </c>
      <c r="F593">
        <v>6</v>
      </c>
      <c r="G593" t="str">
        <f>"11"</f>
        <v>11</v>
      </c>
      <c r="H593" t="str">
        <f>"0"</f>
        <v>0</v>
      </c>
      <c r="I593" t="str">
        <f t="shared" si="129"/>
        <v>00</v>
      </c>
      <c r="J593" t="s">
        <v>156</v>
      </c>
      <c r="K593" s="1">
        <v>90240</v>
      </c>
    </row>
    <row r="594" spans="1:11" x14ac:dyDescent="0.35">
      <c r="A594">
        <v>199</v>
      </c>
      <c r="B594" t="str">
        <f t="shared" si="121"/>
        <v>11</v>
      </c>
      <c r="C594">
        <v>6142</v>
      </c>
      <c r="D594" t="str">
        <f t="shared" si="130"/>
        <v>00</v>
      </c>
      <c r="E594" t="str">
        <f>"041"</f>
        <v>041</v>
      </c>
      <c r="F594">
        <v>6</v>
      </c>
      <c r="G594" t="str">
        <f>"23"</f>
        <v>23</v>
      </c>
      <c r="H594" t="str">
        <f>"S"</f>
        <v>S</v>
      </c>
      <c r="I594" t="str">
        <f t="shared" si="129"/>
        <v>00</v>
      </c>
      <c r="J594" t="s">
        <v>158</v>
      </c>
      <c r="K594" s="1">
        <v>16920</v>
      </c>
    </row>
    <row r="595" spans="1:11" x14ac:dyDescent="0.35">
      <c r="A595">
        <v>199</v>
      </c>
      <c r="B595" t="str">
        <f t="shared" si="121"/>
        <v>11</v>
      </c>
      <c r="C595">
        <v>6142</v>
      </c>
      <c r="D595" t="str">
        <f t="shared" si="130"/>
        <v>00</v>
      </c>
      <c r="E595" t="str">
        <f>"041"</f>
        <v>041</v>
      </c>
      <c r="F595">
        <v>6</v>
      </c>
      <c r="G595" t="str">
        <f>"30"</f>
        <v>30</v>
      </c>
      <c r="H595" t="str">
        <f>"0"</f>
        <v>0</v>
      </c>
      <c r="I595" t="str">
        <f t="shared" si="129"/>
        <v>00</v>
      </c>
      <c r="J595" t="s">
        <v>156</v>
      </c>
      <c r="K595" s="1">
        <v>5640</v>
      </c>
    </row>
    <row r="596" spans="1:11" x14ac:dyDescent="0.35">
      <c r="A596">
        <v>199</v>
      </c>
      <c r="B596" t="str">
        <f t="shared" si="121"/>
        <v>11</v>
      </c>
      <c r="C596">
        <v>6142</v>
      </c>
      <c r="D596" t="str">
        <f t="shared" si="130"/>
        <v>00</v>
      </c>
      <c r="E596" t="str">
        <f>"042"</f>
        <v>042</v>
      </c>
      <c r="F596">
        <v>6</v>
      </c>
      <c r="G596" t="str">
        <f>"11"</f>
        <v>11</v>
      </c>
      <c r="H596" t="str">
        <f>"0"</f>
        <v>0</v>
      </c>
      <c r="I596" t="str">
        <f t="shared" si="129"/>
        <v>00</v>
      </c>
      <c r="J596" t="s">
        <v>156</v>
      </c>
      <c r="K596" s="1">
        <v>39480</v>
      </c>
    </row>
    <row r="597" spans="1:11" x14ac:dyDescent="0.35">
      <c r="A597">
        <v>199</v>
      </c>
      <c r="B597" t="str">
        <f t="shared" si="121"/>
        <v>11</v>
      </c>
      <c r="C597">
        <v>6142</v>
      </c>
      <c r="D597" t="str">
        <f t="shared" si="130"/>
        <v>00</v>
      </c>
      <c r="E597" t="str">
        <f>"042"</f>
        <v>042</v>
      </c>
      <c r="F597">
        <v>6</v>
      </c>
      <c r="G597" t="str">
        <f>"23"</f>
        <v>23</v>
      </c>
      <c r="H597" t="str">
        <f>"S"</f>
        <v>S</v>
      </c>
      <c r="I597" t="str">
        <f t="shared" si="129"/>
        <v>00</v>
      </c>
      <c r="J597" t="s">
        <v>158</v>
      </c>
      <c r="K597" s="1">
        <v>16920</v>
      </c>
    </row>
    <row r="598" spans="1:11" x14ac:dyDescent="0.35">
      <c r="A598">
        <v>199</v>
      </c>
      <c r="B598" t="str">
        <f t="shared" si="121"/>
        <v>11</v>
      </c>
      <c r="C598">
        <v>6142</v>
      </c>
      <c r="D598" t="str">
        <f t="shared" si="130"/>
        <v>00</v>
      </c>
      <c r="E598" t="str">
        <f>"042"</f>
        <v>042</v>
      </c>
      <c r="F598">
        <v>6</v>
      </c>
      <c r="G598" t="str">
        <f>"25"</f>
        <v>25</v>
      </c>
      <c r="H598" t="str">
        <f>"S"</f>
        <v>S</v>
      </c>
      <c r="I598" t="str">
        <f>"41"</f>
        <v>41</v>
      </c>
      <c r="J598" t="s">
        <v>156</v>
      </c>
      <c r="K598">
        <v>0</v>
      </c>
    </row>
    <row r="599" spans="1:11" x14ac:dyDescent="0.35">
      <c r="A599">
        <v>199</v>
      </c>
      <c r="B599" t="str">
        <f t="shared" si="121"/>
        <v>11</v>
      </c>
      <c r="C599">
        <v>6142</v>
      </c>
      <c r="D599" t="str">
        <f t="shared" si="130"/>
        <v>00</v>
      </c>
      <c r="E599" t="str">
        <f>"042"</f>
        <v>042</v>
      </c>
      <c r="F599">
        <v>6</v>
      </c>
      <c r="G599" t="str">
        <f>"28"</f>
        <v>28</v>
      </c>
      <c r="H599" t="str">
        <f>"0"</f>
        <v>0</v>
      </c>
      <c r="I599" t="str">
        <f t="shared" ref="I599:I604" si="132">"00"</f>
        <v>00</v>
      </c>
      <c r="J599" t="s">
        <v>156</v>
      </c>
      <c r="K599" s="1">
        <v>2820</v>
      </c>
    </row>
    <row r="600" spans="1:11" x14ac:dyDescent="0.35">
      <c r="A600">
        <v>199</v>
      </c>
      <c r="B600" t="str">
        <f t="shared" si="121"/>
        <v>11</v>
      </c>
      <c r="C600">
        <v>6142</v>
      </c>
      <c r="D600" t="str">
        <f t="shared" si="130"/>
        <v>00</v>
      </c>
      <c r="E600" t="str">
        <f>"101"</f>
        <v>101</v>
      </c>
      <c r="F600">
        <v>6</v>
      </c>
      <c r="G600" t="str">
        <f>"11"</f>
        <v>11</v>
      </c>
      <c r="H600" t="str">
        <f>"0"</f>
        <v>0</v>
      </c>
      <c r="I600" t="str">
        <f t="shared" si="132"/>
        <v>00</v>
      </c>
      <c r="J600" t="s">
        <v>156</v>
      </c>
      <c r="K600" s="1">
        <v>70380</v>
      </c>
    </row>
    <row r="601" spans="1:11" x14ac:dyDescent="0.35">
      <c r="A601">
        <v>199</v>
      </c>
      <c r="B601" t="str">
        <f t="shared" si="121"/>
        <v>11</v>
      </c>
      <c r="C601">
        <v>6142</v>
      </c>
      <c r="D601" t="str">
        <f t="shared" si="130"/>
        <v>00</v>
      </c>
      <c r="E601" t="str">
        <f>"101"</f>
        <v>101</v>
      </c>
      <c r="F601">
        <v>6</v>
      </c>
      <c r="G601" t="str">
        <f>"23"</f>
        <v>23</v>
      </c>
      <c r="H601" t="str">
        <f>"S"</f>
        <v>S</v>
      </c>
      <c r="I601" t="str">
        <f t="shared" si="132"/>
        <v>00</v>
      </c>
      <c r="J601" t="s">
        <v>158</v>
      </c>
      <c r="K601">
        <v>0</v>
      </c>
    </row>
    <row r="602" spans="1:11" x14ac:dyDescent="0.35">
      <c r="A602">
        <v>199</v>
      </c>
      <c r="B602" t="str">
        <f t="shared" ref="B602:B665" si="133">"11"</f>
        <v>11</v>
      </c>
      <c r="C602">
        <v>6142</v>
      </c>
      <c r="D602" t="str">
        <f t="shared" si="130"/>
        <v>00</v>
      </c>
      <c r="E602" t="str">
        <f>"101"</f>
        <v>101</v>
      </c>
      <c r="F602">
        <v>6</v>
      </c>
      <c r="G602" t="str">
        <f>"30"</f>
        <v>30</v>
      </c>
      <c r="H602" t="str">
        <f>"0"</f>
        <v>0</v>
      </c>
      <c r="I602" t="str">
        <f t="shared" si="132"/>
        <v>00</v>
      </c>
      <c r="J602" t="s">
        <v>156</v>
      </c>
      <c r="K602" s="1">
        <v>5640</v>
      </c>
    </row>
    <row r="603" spans="1:11" x14ac:dyDescent="0.35">
      <c r="A603">
        <v>199</v>
      </c>
      <c r="B603" t="str">
        <f t="shared" si="133"/>
        <v>11</v>
      </c>
      <c r="C603">
        <v>6142</v>
      </c>
      <c r="D603" t="str">
        <f t="shared" si="130"/>
        <v>00</v>
      </c>
      <c r="E603" t="str">
        <f>"102"</f>
        <v>102</v>
      </c>
      <c r="F603">
        <v>6</v>
      </c>
      <c r="G603" t="str">
        <f>"11"</f>
        <v>11</v>
      </c>
      <c r="H603" t="str">
        <f>"0"</f>
        <v>0</v>
      </c>
      <c r="I603" t="str">
        <f t="shared" si="132"/>
        <v>00</v>
      </c>
      <c r="J603" t="s">
        <v>156</v>
      </c>
      <c r="K603" s="1">
        <v>76140</v>
      </c>
    </row>
    <row r="604" spans="1:11" x14ac:dyDescent="0.35">
      <c r="A604">
        <v>199</v>
      </c>
      <c r="B604" t="str">
        <f t="shared" si="133"/>
        <v>11</v>
      </c>
      <c r="C604">
        <v>6142</v>
      </c>
      <c r="D604" t="str">
        <f t="shared" si="130"/>
        <v>00</v>
      </c>
      <c r="E604" t="str">
        <f>"102"</f>
        <v>102</v>
      </c>
      <c r="F604">
        <v>6</v>
      </c>
      <c r="G604" t="str">
        <f>"23"</f>
        <v>23</v>
      </c>
      <c r="H604" t="str">
        <f>"S"</f>
        <v>S</v>
      </c>
      <c r="I604" t="str">
        <f t="shared" si="132"/>
        <v>00</v>
      </c>
      <c r="J604" t="s">
        <v>158</v>
      </c>
      <c r="K604" s="1">
        <v>14100</v>
      </c>
    </row>
    <row r="605" spans="1:11" x14ac:dyDescent="0.35">
      <c r="A605">
        <v>199</v>
      </c>
      <c r="B605" t="str">
        <f t="shared" si="133"/>
        <v>11</v>
      </c>
      <c r="C605">
        <v>6142</v>
      </c>
      <c r="D605" t="str">
        <f t="shared" si="130"/>
        <v>00</v>
      </c>
      <c r="E605" t="str">
        <f>"102"</f>
        <v>102</v>
      </c>
      <c r="F605">
        <v>6</v>
      </c>
      <c r="G605" t="str">
        <f>"25"</f>
        <v>25</v>
      </c>
      <c r="H605" t="str">
        <f>"S"</f>
        <v>S</v>
      </c>
      <c r="I605" t="str">
        <f>"41"</f>
        <v>41</v>
      </c>
      <c r="J605" t="s">
        <v>156</v>
      </c>
      <c r="K605">
        <v>0</v>
      </c>
    </row>
    <row r="606" spans="1:11" x14ac:dyDescent="0.35">
      <c r="A606">
        <v>199</v>
      </c>
      <c r="B606" t="str">
        <f t="shared" si="133"/>
        <v>11</v>
      </c>
      <c r="C606">
        <v>6142</v>
      </c>
      <c r="D606" t="str">
        <f t="shared" si="130"/>
        <v>00</v>
      </c>
      <c r="E606" t="str">
        <f>"103"</f>
        <v>103</v>
      </c>
      <c r="F606">
        <v>6</v>
      </c>
      <c r="G606" t="str">
        <f>"11"</f>
        <v>11</v>
      </c>
      <c r="H606" t="str">
        <f>"0"</f>
        <v>0</v>
      </c>
      <c r="I606" t="str">
        <f>"00"</f>
        <v>00</v>
      </c>
      <c r="J606" t="s">
        <v>156</v>
      </c>
      <c r="K606" s="1">
        <v>67680</v>
      </c>
    </row>
    <row r="607" spans="1:11" x14ac:dyDescent="0.35">
      <c r="A607">
        <v>199</v>
      </c>
      <c r="B607" t="str">
        <f t="shared" si="133"/>
        <v>11</v>
      </c>
      <c r="C607">
        <v>6142</v>
      </c>
      <c r="D607" t="str">
        <f t="shared" si="130"/>
        <v>00</v>
      </c>
      <c r="E607" t="str">
        <f>"103"</f>
        <v>103</v>
      </c>
      <c r="F607">
        <v>6</v>
      </c>
      <c r="G607" t="str">
        <f>"23"</f>
        <v>23</v>
      </c>
      <c r="H607" t="str">
        <f>"S"</f>
        <v>S</v>
      </c>
      <c r="I607" t="str">
        <f>"00"</f>
        <v>00</v>
      </c>
      <c r="J607" t="s">
        <v>158</v>
      </c>
      <c r="K607" s="1">
        <v>2820</v>
      </c>
    </row>
    <row r="608" spans="1:11" x14ac:dyDescent="0.35">
      <c r="A608">
        <v>199</v>
      </c>
      <c r="B608" t="str">
        <f t="shared" si="133"/>
        <v>11</v>
      </c>
      <c r="C608">
        <v>6142</v>
      </c>
      <c r="D608" t="str">
        <f t="shared" si="130"/>
        <v>00</v>
      </c>
      <c r="E608" t="str">
        <f>"103"</f>
        <v>103</v>
      </c>
      <c r="F608">
        <v>6</v>
      </c>
      <c r="G608" t="str">
        <f>"30"</f>
        <v>30</v>
      </c>
      <c r="H608" t="str">
        <f>"0"</f>
        <v>0</v>
      </c>
      <c r="I608" t="str">
        <f>"00"</f>
        <v>00</v>
      </c>
      <c r="J608" t="s">
        <v>156</v>
      </c>
      <c r="K608" s="1">
        <v>2820</v>
      </c>
    </row>
    <row r="609" spans="1:11" x14ac:dyDescent="0.35">
      <c r="A609">
        <v>199</v>
      </c>
      <c r="B609" t="str">
        <f t="shared" si="133"/>
        <v>11</v>
      </c>
      <c r="C609">
        <v>6142</v>
      </c>
      <c r="D609" t="str">
        <f t="shared" si="130"/>
        <v>00</v>
      </c>
      <c r="E609" t="str">
        <f>"105"</f>
        <v>105</v>
      </c>
      <c r="F609">
        <v>6</v>
      </c>
      <c r="G609" t="str">
        <f>"11"</f>
        <v>11</v>
      </c>
      <c r="H609" t="str">
        <f>"0"</f>
        <v>0</v>
      </c>
      <c r="I609" t="str">
        <f>"00"</f>
        <v>00</v>
      </c>
      <c r="J609" t="s">
        <v>156</v>
      </c>
      <c r="K609" s="1">
        <v>36660</v>
      </c>
    </row>
    <row r="610" spans="1:11" x14ac:dyDescent="0.35">
      <c r="A610">
        <v>199</v>
      </c>
      <c r="B610" t="str">
        <f t="shared" si="133"/>
        <v>11</v>
      </c>
      <c r="C610">
        <v>6142</v>
      </c>
      <c r="D610" t="str">
        <f t="shared" si="130"/>
        <v>00</v>
      </c>
      <c r="E610" t="str">
        <f>"105"</f>
        <v>105</v>
      </c>
      <c r="F610">
        <v>6</v>
      </c>
      <c r="G610" t="str">
        <f>"25"</f>
        <v>25</v>
      </c>
      <c r="H610" t="str">
        <f>"S"</f>
        <v>S</v>
      </c>
      <c r="I610" t="str">
        <f>"41"</f>
        <v>41</v>
      </c>
      <c r="J610" t="s">
        <v>156</v>
      </c>
      <c r="K610" s="1">
        <v>2820</v>
      </c>
    </row>
    <row r="611" spans="1:11" x14ac:dyDescent="0.35">
      <c r="A611">
        <v>199</v>
      </c>
      <c r="B611" t="str">
        <f t="shared" si="133"/>
        <v>11</v>
      </c>
      <c r="C611">
        <v>6142</v>
      </c>
      <c r="D611" t="str">
        <f t="shared" si="130"/>
        <v>00</v>
      </c>
      <c r="E611" t="str">
        <f>"105"</f>
        <v>105</v>
      </c>
      <c r="F611">
        <v>6</v>
      </c>
      <c r="G611" t="str">
        <f>"30"</f>
        <v>30</v>
      </c>
      <c r="H611" t="str">
        <f>"0"</f>
        <v>0</v>
      </c>
      <c r="I611" t="str">
        <f t="shared" ref="I611:I617" si="134">"00"</f>
        <v>00</v>
      </c>
      <c r="J611" t="s">
        <v>156</v>
      </c>
      <c r="K611" s="1">
        <v>2820</v>
      </c>
    </row>
    <row r="612" spans="1:11" x14ac:dyDescent="0.35">
      <c r="A612">
        <v>199</v>
      </c>
      <c r="B612" t="str">
        <f t="shared" si="133"/>
        <v>11</v>
      </c>
      <c r="C612">
        <v>6142</v>
      </c>
      <c r="D612" t="str">
        <f t="shared" si="130"/>
        <v>00</v>
      </c>
      <c r="E612" t="str">
        <f>"105"</f>
        <v>105</v>
      </c>
      <c r="F612">
        <v>6</v>
      </c>
      <c r="G612" t="str">
        <f>"32"</f>
        <v>32</v>
      </c>
      <c r="H612" t="str">
        <f>"0"</f>
        <v>0</v>
      </c>
      <c r="I612" t="str">
        <f t="shared" si="134"/>
        <v>00</v>
      </c>
      <c r="J612" t="s">
        <v>156</v>
      </c>
      <c r="K612" s="1">
        <v>2820</v>
      </c>
    </row>
    <row r="613" spans="1:11" x14ac:dyDescent="0.35">
      <c r="A613">
        <v>199</v>
      </c>
      <c r="B613" t="str">
        <f t="shared" si="133"/>
        <v>11</v>
      </c>
      <c r="C613">
        <v>6142</v>
      </c>
      <c r="D613" t="str">
        <f t="shared" si="130"/>
        <v>00</v>
      </c>
      <c r="E613" t="str">
        <f>"107"</f>
        <v>107</v>
      </c>
      <c r="F613">
        <v>6</v>
      </c>
      <c r="G613" t="str">
        <f>"11"</f>
        <v>11</v>
      </c>
      <c r="H613" t="str">
        <f>"0"</f>
        <v>0</v>
      </c>
      <c r="I613" t="str">
        <f t="shared" si="134"/>
        <v>00</v>
      </c>
      <c r="J613" t="s">
        <v>156</v>
      </c>
      <c r="K613" s="1">
        <v>70500</v>
      </c>
    </row>
    <row r="614" spans="1:11" x14ac:dyDescent="0.35">
      <c r="A614">
        <v>199</v>
      </c>
      <c r="B614" t="str">
        <f t="shared" si="133"/>
        <v>11</v>
      </c>
      <c r="C614">
        <v>6142</v>
      </c>
      <c r="D614" t="str">
        <f t="shared" si="130"/>
        <v>00</v>
      </c>
      <c r="E614" t="str">
        <f>"107"</f>
        <v>107</v>
      </c>
      <c r="F614">
        <v>6</v>
      </c>
      <c r="G614" t="str">
        <f>"23"</f>
        <v>23</v>
      </c>
      <c r="H614" t="str">
        <f>"S"</f>
        <v>S</v>
      </c>
      <c r="I614" t="str">
        <f t="shared" si="134"/>
        <v>00</v>
      </c>
      <c r="J614" t="s">
        <v>158</v>
      </c>
      <c r="K614" s="1">
        <v>12690</v>
      </c>
    </row>
    <row r="615" spans="1:11" x14ac:dyDescent="0.35">
      <c r="A615">
        <v>199</v>
      </c>
      <c r="B615" t="str">
        <f t="shared" si="133"/>
        <v>11</v>
      </c>
      <c r="C615">
        <v>6142</v>
      </c>
      <c r="D615" t="str">
        <f t="shared" si="130"/>
        <v>00</v>
      </c>
      <c r="E615" t="str">
        <f>"107"</f>
        <v>107</v>
      </c>
      <c r="F615">
        <v>6</v>
      </c>
      <c r="G615" t="str">
        <f>"32"</f>
        <v>32</v>
      </c>
      <c r="H615" t="str">
        <f>"0"</f>
        <v>0</v>
      </c>
      <c r="I615" t="str">
        <f t="shared" si="134"/>
        <v>00</v>
      </c>
      <c r="J615" t="s">
        <v>156</v>
      </c>
      <c r="K615" s="1">
        <v>5640</v>
      </c>
    </row>
    <row r="616" spans="1:11" x14ac:dyDescent="0.35">
      <c r="A616">
        <v>199</v>
      </c>
      <c r="B616" t="str">
        <f t="shared" si="133"/>
        <v>11</v>
      </c>
      <c r="C616">
        <v>6142</v>
      </c>
      <c r="D616" t="str">
        <f t="shared" si="130"/>
        <v>00</v>
      </c>
      <c r="E616" t="str">
        <f>"728"</f>
        <v>728</v>
      </c>
      <c r="F616">
        <v>6</v>
      </c>
      <c r="G616" t="str">
        <f>"11"</f>
        <v>11</v>
      </c>
      <c r="H616" t="str">
        <f>"0"</f>
        <v>0</v>
      </c>
      <c r="I616" t="str">
        <f t="shared" si="134"/>
        <v>00</v>
      </c>
      <c r="J616" t="s">
        <v>156</v>
      </c>
      <c r="K616" s="1">
        <v>2820</v>
      </c>
    </row>
    <row r="617" spans="1:11" x14ac:dyDescent="0.35">
      <c r="A617">
        <v>199</v>
      </c>
      <c r="B617" t="str">
        <f t="shared" si="133"/>
        <v>11</v>
      </c>
      <c r="C617">
        <v>6142</v>
      </c>
      <c r="D617" t="str">
        <f t="shared" si="130"/>
        <v>00</v>
      </c>
      <c r="E617" t="str">
        <f t="shared" ref="E617:E623" si="135">"999"</f>
        <v>999</v>
      </c>
      <c r="F617">
        <v>6</v>
      </c>
      <c r="G617" t="str">
        <f>"11"</f>
        <v>11</v>
      </c>
      <c r="H617" t="str">
        <f>"0"</f>
        <v>0</v>
      </c>
      <c r="I617" t="str">
        <f t="shared" si="134"/>
        <v>00</v>
      </c>
      <c r="J617" t="s">
        <v>156</v>
      </c>
      <c r="K617">
        <v>0</v>
      </c>
    </row>
    <row r="618" spans="1:11" x14ac:dyDescent="0.35">
      <c r="A618">
        <v>199</v>
      </c>
      <c r="B618" t="str">
        <f t="shared" si="133"/>
        <v>11</v>
      </c>
      <c r="C618">
        <v>6142</v>
      </c>
      <c r="D618" t="str">
        <f t="shared" si="130"/>
        <v>00</v>
      </c>
      <c r="E618" t="str">
        <f t="shared" si="135"/>
        <v>999</v>
      </c>
      <c r="F618">
        <v>6</v>
      </c>
      <c r="G618" t="str">
        <f>"21"</f>
        <v>21</v>
      </c>
      <c r="H618" t="str">
        <f>"S"</f>
        <v>S</v>
      </c>
      <c r="I618" t="str">
        <f>"GT"</f>
        <v>GT</v>
      </c>
      <c r="J618" t="s">
        <v>159</v>
      </c>
      <c r="K618" s="1">
        <v>5640</v>
      </c>
    </row>
    <row r="619" spans="1:11" x14ac:dyDescent="0.35">
      <c r="A619">
        <v>199</v>
      </c>
      <c r="B619" t="str">
        <f t="shared" si="133"/>
        <v>11</v>
      </c>
      <c r="C619">
        <v>6142</v>
      </c>
      <c r="D619" t="str">
        <f t="shared" ref="D619:D650" si="136">"00"</f>
        <v>00</v>
      </c>
      <c r="E619" t="str">
        <f t="shared" si="135"/>
        <v>999</v>
      </c>
      <c r="F619">
        <v>6</v>
      </c>
      <c r="G619" t="str">
        <f>"23"</f>
        <v>23</v>
      </c>
      <c r="H619" t="str">
        <f>"S"</f>
        <v>S</v>
      </c>
      <c r="I619" t="str">
        <f>"HB"</f>
        <v>HB</v>
      </c>
      <c r="J619" t="s">
        <v>156</v>
      </c>
      <c r="K619">
        <v>0</v>
      </c>
    </row>
    <row r="620" spans="1:11" x14ac:dyDescent="0.35">
      <c r="A620">
        <v>199</v>
      </c>
      <c r="B620" t="str">
        <f t="shared" si="133"/>
        <v>11</v>
      </c>
      <c r="C620">
        <v>6142</v>
      </c>
      <c r="D620" t="str">
        <f t="shared" si="136"/>
        <v>00</v>
      </c>
      <c r="E620" t="str">
        <f t="shared" si="135"/>
        <v>999</v>
      </c>
      <c r="F620">
        <v>6</v>
      </c>
      <c r="G620" t="str">
        <f>"23"</f>
        <v>23</v>
      </c>
      <c r="H620" t="str">
        <f>"S"</f>
        <v>S</v>
      </c>
      <c r="I620" t="str">
        <f>"SA"</f>
        <v>SA</v>
      </c>
      <c r="J620" t="s">
        <v>156</v>
      </c>
      <c r="K620" s="1">
        <v>7839.6</v>
      </c>
    </row>
    <row r="621" spans="1:11" x14ac:dyDescent="0.35">
      <c r="A621">
        <v>199</v>
      </c>
      <c r="B621" t="str">
        <f t="shared" si="133"/>
        <v>11</v>
      </c>
      <c r="C621">
        <v>6142</v>
      </c>
      <c r="D621" t="str">
        <f t="shared" si="136"/>
        <v>00</v>
      </c>
      <c r="E621" t="str">
        <f t="shared" si="135"/>
        <v>999</v>
      </c>
      <c r="F621">
        <v>6</v>
      </c>
      <c r="G621" t="str">
        <f>"23"</f>
        <v>23</v>
      </c>
      <c r="H621" t="str">
        <f>"S"</f>
        <v>S</v>
      </c>
      <c r="I621" t="str">
        <f>"ST"</f>
        <v>ST</v>
      </c>
      <c r="J621" t="s">
        <v>156</v>
      </c>
      <c r="K621" s="1">
        <v>2820</v>
      </c>
    </row>
    <row r="622" spans="1:11" x14ac:dyDescent="0.35">
      <c r="A622">
        <v>199</v>
      </c>
      <c r="B622" t="str">
        <f t="shared" si="133"/>
        <v>11</v>
      </c>
      <c r="C622">
        <v>6142</v>
      </c>
      <c r="D622" t="str">
        <f t="shared" si="136"/>
        <v>00</v>
      </c>
      <c r="E622" t="str">
        <f t="shared" si="135"/>
        <v>999</v>
      </c>
      <c r="F622">
        <v>6</v>
      </c>
      <c r="G622" t="str">
        <f>"24"</f>
        <v>24</v>
      </c>
      <c r="H622" t="str">
        <f>"S"</f>
        <v>S</v>
      </c>
      <c r="I622" t="str">
        <f>"53"</f>
        <v>53</v>
      </c>
      <c r="J622" t="s">
        <v>160</v>
      </c>
      <c r="K622" s="1">
        <v>2820</v>
      </c>
    </row>
    <row r="623" spans="1:11" x14ac:dyDescent="0.35">
      <c r="A623">
        <v>199</v>
      </c>
      <c r="B623" t="str">
        <f t="shared" si="133"/>
        <v>11</v>
      </c>
      <c r="C623">
        <v>6142</v>
      </c>
      <c r="D623" t="str">
        <f t="shared" si="136"/>
        <v>00</v>
      </c>
      <c r="E623" t="str">
        <f t="shared" si="135"/>
        <v>999</v>
      </c>
      <c r="F623">
        <v>6</v>
      </c>
      <c r="G623" t="str">
        <f>"99"</f>
        <v>99</v>
      </c>
      <c r="H623" t="str">
        <f>"R"</f>
        <v>R</v>
      </c>
      <c r="I623" t="str">
        <f>"00"</f>
        <v>00</v>
      </c>
      <c r="J623" t="s">
        <v>161</v>
      </c>
      <c r="K623" s="1">
        <v>150000</v>
      </c>
    </row>
    <row r="624" spans="1:11" x14ac:dyDescent="0.35">
      <c r="A624">
        <v>199</v>
      </c>
      <c r="B624" t="str">
        <f t="shared" si="133"/>
        <v>11</v>
      </c>
      <c r="C624">
        <v>6143</v>
      </c>
      <c r="D624" t="str">
        <f t="shared" si="136"/>
        <v>00</v>
      </c>
      <c r="E624" t="str">
        <f t="shared" ref="E624:E636" si="137">"001"</f>
        <v>001</v>
      </c>
      <c r="F624">
        <v>6</v>
      </c>
      <c r="G624" t="str">
        <f>"11"</f>
        <v>11</v>
      </c>
      <c r="H624" t="str">
        <f>"0"</f>
        <v>0</v>
      </c>
      <c r="I624" t="str">
        <f>"00"</f>
        <v>00</v>
      </c>
      <c r="J624" t="s">
        <v>24</v>
      </c>
      <c r="K624" s="1">
        <v>28933.41</v>
      </c>
    </row>
    <row r="625" spans="1:11" x14ac:dyDescent="0.35">
      <c r="A625">
        <v>199</v>
      </c>
      <c r="B625" t="str">
        <f t="shared" si="133"/>
        <v>11</v>
      </c>
      <c r="C625">
        <v>6143</v>
      </c>
      <c r="D625" t="str">
        <f t="shared" si="136"/>
        <v>00</v>
      </c>
      <c r="E625" t="str">
        <f t="shared" si="137"/>
        <v>001</v>
      </c>
      <c r="F625">
        <v>6</v>
      </c>
      <c r="G625" t="str">
        <f>"11"</f>
        <v>11</v>
      </c>
      <c r="H625" t="str">
        <f>"S"</f>
        <v>S</v>
      </c>
      <c r="I625" t="str">
        <f>"AV"</f>
        <v>AV</v>
      </c>
      <c r="J625" t="s">
        <v>24</v>
      </c>
      <c r="K625">
        <v>47.5</v>
      </c>
    </row>
    <row r="626" spans="1:11" x14ac:dyDescent="0.35">
      <c r="A626">
        <v>199</v>
      </c>
      <c r="B626" t="str">
        <f t="shared" si="133"/>
        <v>11</v>
      </c>
      <c r="C626">
        <v>6143</v>
      </c>
      <c r="D626" t="str">
        <f t="shared" si="136"/>
        <v>00</v>
      </c>
      <c r="E626" t="str">
        <f t="shared" si="137"/>
        <v>001</v>
      </c>
      <c r="F626">
        <v>6</v>
      </c>
      <c r="G626" t="str">
        <f>"22"</f>
        <v>22</v>
      </c>
      <c r="H626" t="str">
        <f>"0"</f>
        <v>0</v>
      </c>
      <c r="I626" t="str">
        <f>"00"</f>
        <v>00</v>
      </c>
      <c r="J626" t="s">
        <v>24</v>
      </c>
      <c r="K626">
        <v>293.55</v>
      </c>
    </row>
    <row r="627" spans="1:11" x14ac:dyDescent="0.35">
      <c r="A627">
        <v>199</v>
      </c>
      <c r="B627" t="str">
        <f t="shared" si="133"/>
        <v>11</v>
      </c>
      <c r="C627">
        <v>6143</v>
      </c>
      <c r="D627" t="str">
        <f t="shared" si="136"/>
        <v>00</v>
      </c>
      <c r="E627" t="str">
        <f t="shared" si="137"/>
        <v>001</v>
      </c>
      <c r="F627">
        <v>6</v>
      </c>
      <c r="G627" t="str">
        <f>"22"</f>
        <v>22</v>
      </c>
      <c r="H627" t="str">
        <f>"S"</f>
        <v>S</v>
      </c>
      <c r="I627" t="str">
        <f>"00"</f>
        <v>00</v>
      </c>
      <c r="J627" t="s">
        <v>162</v>
      </c>
      <c r="K627" s="1">
        <v>7480.05</v>
      </c>
    </row>
    <row r="628" spans="1:11" x14ac:dyDescent="0.35">
      <c r="A628">
        <v>199</v>
      </c>
      <c r="B628" t="str">
        <f t="shared" si="133"/>
        <v>11</v>
      </c>
      <c r="C628">
        <v>6143</v>
      </c>
      <c r="D628" t="str">
        <f t="shared" si="136"/>
        <v>00</v>
      </c>
      <c r="E628" t="str">
        <f t="shared" si="137"/>
        <v>001</v>
      </c>
      <c r="F628">
        <v>6</v>
      </c>
      <c r="G628" t="str">
        <f>"22"</f>
        <v>22</v>
      </c>
      <c r="H628" t="str">
        <f>"S"</f>
        <v>S</v>
      </c>
      <c r="I628" t="str">
        <f>"DC"</f>
        <v>DC</v>
      </c>
      <c r="J628" t="s">
        <v>24</v>
      </c>
      <c r="K628">
        <v>9.5</v>
      </c>
    </row>
    <row r="629" spans="1:11" x14ac:dyDescent="0.35">
      <c r="A629">
        <v>199</v>
      </c>
      <c r="B629" t="str">
        <f t="shared" si="133"/>
        <v>11</v>
      </c>
      <c r="C629">
        <v>6143</v>
      </c>
      <c r="D629" t="str">
        <f t="shared" si="136"/>
        <v>00</v>
      </c>
      <c r="E629" t="str">
        <f t="shared" si="137"/>
        <v>001</v>
      </c>
      <c r="F629">
        <v>6</v>
      </c>
      <c r="G629" t="str">
        <f>"23"</f>
        <v>23</v>
      </c>
      <c r="H629" t="str">
        <f>"S"</f>
        <v>S</v>
      </c>
      <c r="I629" t="str">
        <f>"00"</f>
        <v>00</v>
      </c>
      <c r="J629" t="s">
        <v>163</v>
      </c>
      <c r="K629" s="1">
        <v>4397.59</v>
      </c>
    </row>
    <row r="630" spans="1:11" x14ac:dyDescent="0.35">
      <c r="A630">
        <v>199</v>
      </c>
      <c r="B630" t="str">
        <f t="shared" si="133"/>
        <v>11</v>
      </c>
      <c r="C630">
        <v>6143</v>
      </c>
      <c r="D630" t="str">
        <f t="shared" si="136"/>
        <v>00</v>
      </c>
      <c r="E630" t="str">
        <f t="shared" si="137"/>
        <v>001</v>
      </c>
      <c r="F630">
        <v>6</v>
      </c>
      <c r="G630" t="str">
        <f>"23"</f>
        <v>23</v>
      </c>
      <c r="H630" t="str">
        <f>"S"</f>
        <v>S</v>
      </c>
      <c r="I630" t="str">
        <f>"DC"</f>
        <v>DC</v>
      </c>
      <c r="J630" t="s">
        <v>24</v>
      </c>
      <c r="K630">
        <v>9.5</v>
      </c>
    </row>
    <row r="631" spans="1:11" x14ac:dyDescent="0.35">
      <c r="A631">
        <v>199</v>
      </c>
      <c r="B631" t="str">
        <f t="shared" si="133"/>
        <v>11</v>
      </c>
      <c r="C631">
        <v>6143</v>
      </c>
      <c r="D631" t="str">
        <f t="shared" si="136"/>
        <v>00</v>
      </c>
      <c r="E631" t="str">
        <f t="shared" si="137"/>
        <v>001</v>
      </c>
      <c r="F631">
        <v>6</v>
      </c>
      <c r="G631" t="str">
        <f>"25"</f>
        <v>25</v>
      </c>
      <c r="H631" t="str">
        <f>"S"</f>
        <v>S</v>
      </c>
      <c r="I631" t="str">
        <f>"41"</f>
        <v>41</v>
      </c>
      <c r="J631" t="s">
        <v>24</v>
      </c>
      <c r="K631">
        <v>19</v>
      </c>
    </row>
    <row r="632" spans="1:11" x14ac:dyDescent="0.35">
      <c r="A632">
        <v>199</v>
      </c>
      <c r="B632" t="str">
        <f t="shared" si="133"/>
        <v>11</v>
      </c>
      <c r="C632">
        <v>6143</v>
      </c>
      <c r="D632" t="str">
        <f t="shared" si="136"/>
        <v>00</v>
      </c>
      <c r="E632" t="str">
        <f t="shared" si="137"/>
        <v>001</v>
      </c>
      <c r="F632">
        <v>6</v>
      </c>
      <c r="G632" t="str">
        <f>"26"</f>
        <v>26</v>
      </c>
      <c r="H632" t="str">
        <f>"0"</f>
        <v>0</v>
      </c>
      <c r="I632" t="str">
        <f t="shared" ref="I632:I637" si="138">"00"</f>
        <v>00</v>
      </c>
      <c r="J632" t="s">
        <v>24</v>
      </c>
      <c r="K632" s="1">
        <v>1151.49</v>
      </c>
    </row>
    <row r="633" spans="1:11" x14ac:dyDescent="0.35">
      <c r="A633">
        <v>199</v>
      </c>
      <c r="B633" t="str">
        <f t="shared" si="133"/>
        <v>11</v>
      </c>
      <c r="C633">
        <v>6143</v>
      </c>
      <c r="D633" t="str">
        <f t="shared" si="136"/>
        <v>00</v>
      </c>
      <c r="E633" t="str">
        <f t="shared" si="137"/>
        <v>001</v>
      </c>
      <c r="F633">
        <v>6</v>
      </c>
      <c r="G633" t="str">
        <f>"30"</f>
        <v>30</v>
      </c>
      <c r="H633" t="str">
        <f>"0"</f>
        <v>0</v>
      </c>
      <c r="I633" t="str">
        <f t="shared" si="138"/>
        <v>00</v>
      </c>
      <c r="J633" t="s">
        <v>24</v>
      </c>
      <c r="K633">
        <v>453.24</v>
      </c>
    </row>
    <row r="634" spans="1:11" x14ac:dyDescent="0.35">
      <c r="A634">
        <v>199</v>
      </c>
      <c r="B634" t="str">
        <f t="shared" si="133"/>
        <v>11</v>
      </c>
      <c r="C634">
        <v>6143</v>
      </c>
      <c r="D634" t="str">
        <f t="shared" si="136"/>
        <v>00</v>
      </c>
      <c r="E634" t="str">
        <f t="shared" si="137"/>
        <v>001</v>
      </c>
      <c r="F634">
        <v>6</v>
      </c>
      <c r="G634" t="str">
        <f>"30"</f>
        <v>30</v>
      </c>
      <c r="H634" t="str">
        <f>"P"</f>
        <v>P</v>
      </c>
      <c r="I634" t="str">
        <f t="shared" si="138"/>
        <v>00</v>
      </c>
      <c r="J634" t="s">
        <v>24</v>
      </c>
      <c r="K634">
        <v>10</v>
      </c>
    </row>
    <row r="635" spans="1:11" x14ac:dyDescent="0.35">
      <c r="A635">
        <v>199</v>
      </c>
      <c r="B635" t="str">
        <f t="shared" si="133"/>
        <v>11</v>
      </c>
      <c r="C635">
        <v>6143</v>
      </c>
      <c r="D635" t="str">
        <f t="shared" si="136"/>
        <v>00</v>
      </c>
      <c r="E635" t="str">
        <f t="shared" si="137"/>
        <v>001</v>
      </c>
      <c r="F635">
        <v>6</v>
      </c>
      <c r="G635" t="str">
        <f>"31"</f>
        <v>31</v>
      </c>
      <c r="H635" t="str">
        <f>"0"</f>
        <v>0</v>
      </c>
      <c r="I635" t="str">
        <f t="shared" si="138"/>
        <v>00</v>
      </c>
      <c r="J635" t="s">
        <v>24</v>
      </c>
      <c r="K635" s="1">
        <v>2038.09</v>
      </c>
    </row>
    <row r="636" spans="1:11" x14ac:dyDescent="0.35">
      <c r="A636">
        <v>199</v>
      </c>
      <c r="B636" t="str">
        <f t="shared" si="133"/>
        <v>11</v>
      </c>
      <c r="C636">
        <v>6143</v>
      </c>
      <c r="D636" t="str">
        <f t="shared" si="136"/>
        <v>00</v>
      </c>
      <c r="E636" t="str">
        <f t="shared" si="137"/>
        <v>001</v>
      </c>
      <c r="F636">
        <v>6</v>
      </c>
      <c r="G636" t="str">
        <f>"31"</f>
        <v>31</v>
      </c>
      <c r="H636" t="str">
        <f>"P"</f>
        <v>P</v>
      </c>
      <c r="I636" t="str">
        <f t="shared" si="138"/>
        <v>00</v>
      </c>
      <c r="J636" t="s">
        <v>24</v>
      </c>
      <c r="K636">
        <v>230</v>
      </c>
    </row>
    <row r="637" spans="1:11" x14ac:dyDescent="0.35">
      <c r="A637">
        <v>199</v>
      </c>
      <c r="B637" t="str">
        <f t="shared" si="133"/>
        <v>11</v>
      </c>
      <c r="C637">
        <v>6143</v>
      </c>
      <c r="D637" t="str">
        <f t="shared" si="136"/>
        <v>00</v>
      </c>
      <c r="E637" t="str">
        <f>"041"</f>
        <v>041</v>
      </c>
      <c r="F637">
        <v>6</v>
      </c>
      <c r="G637" t="str">
        <f>"11"</f>
        <v>11</v>
      </c>
      <c r="H637" t="str">
        <f>"0"</f>
        <v>0</v>
      </c>
      <c r="I637" t="str">
        <f t="shared" si="138"/>
        <v>00</v>
      </c>
      <c r="J637" t="s">
        <v>24</v>
      </c>
      <c r="K637" s="1">
        <v>23715.64</v>
      </c>
    </row>
    <row r="638" spans="1:11" x14ac:dyDescent="0.35">
      <c r="A638">
        <v>199</v>
      </c>
      <c r="B638" t="str">
        <f t="shared" si="133"/>
        <v>11</v>
      </c>
      <c r="C638">
        <v>6143</v>
      </c>
      <c r="D638" t="str">
        <f t="shared" si="136"/>
        <v>00</v>
      </c>
      <c r="E638" t="str">
        <f>"041"</f>
        <v>041</v>
      </c>
      <c r="F638">
        <v>6</v>
      </c>
      <c r="G638" t="str">
        <f>"11"</f>
        <v>11</v>
      </c>
      <c r="H638" t="str">
        <f>"0"</f>
        <v>0</v>
      </c>
      <c r="I638" t="str">
        <f>"DC"</f>
        <v>DC</v>
      </c>
      <c r="J638" t="s">
        <v>24</v>
      </c>
      <c r="K638">
        <v>21.39</v>
      </c>
    </row>
    <row r="639" spans="1:11" x14ac:dyDescent="0.35">
      <c r="A639">
        <v>199</v>
      </c>
      <c r="B639" t="str">
        <f t="shared" si="133"/>
        <v>11</v>
      </c>
      <c r="C639">
        <v>6143</v>
      </c>
      <c r="D639" t="str">
        <f t="shared" si="136"/>
        <v>00</v>
      </c>
      <c r="E639" t="str">
        <f>"041"</f>
        <v>041</v>
      </c>
      <c r="F639">
        <v>6</v>
      </c>
      <c r="G639" t="str">
        <f>"11"</f>
        <v>11</v>
      </c>
      <c r="H639" t="str">
        <f>"Z"</f>
        <v>Z</v>
      </c>
      <c r="I639" t="str">
        <f>"00"</f>
        <v>00</v>
      </c>
      <c r="J639" t="s">
        <v>24</v>
      </c>
      <c r="K639">
        <v>25.2</v>
      </c>
    </row>
    <row r="640" spans="1:11" x14ac:dyDescent="0.35">
      <c r="A640">
        <v>199</v>
      </c>
      <c r="B640" t="str">
        <f t="shared" si="133"/>
        <v>11</v>
      </c>
      <c r="C640">
        <v>6143</v>
      </c>
      <c r="D640" t="str">
        <f t="shared" si="136"/>
        <v>00</v>
      </c>
      <c r="E640" t="str">
        <f>"041"</f>
        <v>041</v>
      </c>
      <c r="F640">
        <v>6</v>
      </c>
      <c r="G640" t="str">
        <f>"23"</f>
        <v>23</v>
      </c>
      <c r="H640" t="str">
        <f>"S"</f>
        <v>S</v>
      </c>
      <c r="I640" t="str">
        <f>"00"</f>
        <v>00</v>
      </c>
      <c r="J640" t="s">
        <v>163</v>
      </c>
      <c r="K640" s="1">
        <v>3845.72</v>
      </c>
    </row>
    <row r="641" spans="1:11" x14ac:dyDescent="0.35">
      <c r="A641">
        <v>199</v>
      </c>
      <c r="B641" t="str">
        <f t="shared" si="133"/>
        <v>11</v>
      </c>
      <c r="C641">
        <v>6143</v>
      </c>
      <c r="D641" t="str">
        <f t="shared" si="136"/>
        <v>00</v>
      </c>
      <c r="E641" t="str">
        <f>"041"</f>
        <v>041</v>
      </c>
      <c r="F641">
        <v>6</v>
      </c>
      <c r="G641" t="str">
        <f>"30"</f>
        <v>30</v>
      </c>
      <c r="H641" t="str">
        <f>"0"</f>
        <v>0</v>
      </c>
      <c r="I641" t="str">
        <f>"00"</f>
        <v>00</v>
      </c>
      <c r="J641" t="s">
        <v>24</v>
      </c>
      <c r="K641">
        <v>330.82</v>
      </c>
    </row>
    <row r="642" spans="1:11" x14ac:dyDescent="0.35">
      <c r="A642">
        <v>199</v>
      </c>
      <c r="B642" t="str">
        <f t="shared" si="133"/>
        <v>11</v>
      </c>
      <c r="C642">
        <v>6143</v>
      </c>
      <c r="D642" t="str">
        <f t="shared" si="136"/>
        <v>00</v>
      </c>
      <c r="E642" t="str">
        <f>"042"</f>
        <v>042</v>
      </c>
      <c r="F642">
        <v>6</v>
      </c>
      <c r="G642" t="str">
        <f>"11"</f>
        <v>11</v>
      </c>
      <c r="H642" t="str">
        <f>"0"</f>
        <v>0</v>
      </c>
      <c r="I642" t="str">
        <f>"00"</f>
        <v>00</v>
      </c>
      <c r="J642" t="s">
        <v>24</v>
      </c>
      <c r="K642" s="1">
        <v>9754.31</v>
      </c>
    </row>
    <row r="643" spans="1:11" x14ac:dyDescent="0.35">
      <c r="A643">
        <v>199</v>
      </c>
      <c r="B643" t="str">
        <f t="shared" si="133"/>
        <v>11</v>
      </c>
      <c r="C643">
        <v>6143</v>
      </c>
      <c r="D643" t="str">
        <f t="shared" si="136"/>
        <v>00</v>
      </c>
      <c r="E643" t="str">
        <f>"042"</f>
        <v>042</v>
      </c>
      <c r="F643">
        <v>6</v>
      </c>
      <c r="G643" t="str">
        <f>"23"</f>
        <v>23</v>
      </c>
      <c r="H643" t="str">
        <f>"S"</f>
        <v>S</v>
      </c>
      <c r="I643" t="str">
        <f>"00"</f>
        <v>00</v>
      </c>
      <c r="J643" t="s">
        <v>163</v>
      </c>
      <c r="K643" s="1">
        <v>2189.54</v>
      </c>
    </row>
    <row r="644" spans="1:11" x14ac:dyDescent="0.35">
      <c r="A644">
        <v>199</v>
      </c>
      <c r="B644" t="str">
        <f t="shared" si="133"/>
        <v>11</v>
      </c>
      <c r="C644">
        <v>6143</v>
      </c>
      <c r="D644" t="str">
        <f t="shared" si="136"/>
        <v>00</v>
      </c>
      <c r="E644" t="str">
        <f>"042"</f>
        <v>042</v>
      </c>
      <c r="F644">
        <v>6</v>
      </c>
      <c r="G644" t="str">
        <f>"25"</f>
        <v>25</v>
      </c>
      <c r="H644" t="str">
        <f>"S"</f>
        <v>S</v>
      </c>
      <c r="I644" t="str">
        <f>"41"</f>
        <v>41</v>
      </c>
      <c r="J644" t="s">
        <v>24</v>
      </c>
      <c r="K644">
        <v>28.5</v>
      </c>
    </row>
    <row r="645" spans="1:11" x14ac:dyDescent="0.35">
      <c r="A645">
        <v>199</v>
      </c>
      <c r="B645" t="str">
        <f t="shared" si="133"/>
        <v>11</v>
      </c>
      <c r="C645">
        <v>6143</v>
      </c>
      <c r="D645" t="str">
        <f t="shared" si="136"/>
        <v>00</v>
      </c>
      <c r="E645" t="str">
        <f>"042"</f>
        <v>042</v>
      </c>
      <c r="F645">
        <v>6</v>
      </c>
      <c r="G645" t="str">
        <f>"28"</f>
        <v>28</v>
      </c>
      <c r="H645" t="str">
        <f>"0"</f>
        <v>0</v>
      </c>
      <c r="I645" t="str">
        <f t="shared" ref="I645:I651" si="139">"00"</f>
        <v>00</v>
      </c>
      <c r="J645" t="s">
        <v>24</v>
      </c>
      <c r="K645">
        <v>506.95</v>
      </c>
    </row>
    <row r="646" spans="1:11" x14ac:dyDescent="0.35">
      <c r="A646">
        <v>199</v>
      </c>
      <c r="B646" t="str">
        <f t="shared" si="133"/>
        <v>11</v>
      </c>
      <c r="C646">
        <v>6143</v>
      </c>
      <c r="D646" t="str">
        <f t="shared" si="136"/>
        <v>00</v>
      </c>
      <c r="E646" t="str">
        <f>"042"</f>
        <v>042</v>
      </c>
      <c r="F646">
        <v>6</v>
      </c>
      <c r="G646" t="str">
        <f>"99"</f>
        <v>99</v>
      </c>
      <c r="H646" t="str">
        <f>"0"</f>
        <v>0</v>
      </c>
      <c r="I646" t="str">
        <f t="shared" si="139"/>
        <v>00</v>
      </c>
      <c r="J646" t="s">
        <v>24</v>
      </c>
      <c r="K646">
        <v>0</v>
      </c>
    </row>
    <row r="647" spans="1:11" x14ac:dyDescent="0.35">
      <c r="A647">
        <v>199</v>
      </c>
      <c r="B647" t="str">
        <f t="shared" si="133"/>
        <v>11</v>
      </c>
      <c r="C647">
        <v>6143</v>
      </c>
      <c r="D647" t="str">
        <f t="shared" si="136"/>
        <v>00</v>
      </c>
      <c r="E647" t="str">
        <f>"101"</f>
        <v>101</v>
      </c>
      <c r="F647">
        <v>6</v>
      </c>
      <c r="G647" t="str">
        <f>"11"</f>
        <v>11</v>
      </c>
      <c r="H647" t="str">
        <f>"0"</f>
        <v>0</v>
      </c>
      <c r="I647" t="str">
        <f t="shared" si="139"/>
        <v>00</v>
      </c>
      <c r="J647" t="s">
        <v>24</v>
      </c>
      <c r="K647" s="1">
        <v>16287.36</v>
      </c>
    </row>
    <row r="648" spans="1:11" x14ac:dyDescent="0.35">
      <c r="A648">
        <v>199</v>
      </c>
      <c r="B648" t="str">
        <f t="shared" si="133"/>
        <v>11</v>
      </c>
      <c r="C648">
        <v>6143</v>
      </c>
      <c r="D648" t="str">
        <f t="shared" si="136"/>
        <v>00</v>
      </c>
      <c r="E648" t="str">
        <f>"101"</f>
        <v>101</v>
      </c>
      <c r="F648">
        <v>6</v>
      </c>
      <c r="G648" t="str">
        <f>"23"</f>
        <v>23</v>
      </c>
      <c r="H648" t="str">
        <f>"S"</f>
        <v>S</v>
      </c>
      <c r="I648" t="str">
        <f t="shared" si="139"/>
        <v>00</v>
      </c>
      <c r="J648" t="s">
        <v>163</v>
      </c>
      <c r="K648">
        <v>391.81</v>
      </c>
    </row>
    <row r="649" spans="1:11" x14ac:dyDescent="0.35">
      <c r="A649">
        <v>199</v>
      </c>
      <c r="B649" t="str">
        <f t="shared" si="133"/>
        <v>11</v>
      </c>
      <c r="C649">
        <v>6143</v>
      </c>
      <c r="D649" t="str">
        <f t="shared" si="136"/>
        <v>00</v>
      </c>
      <c r="E649" t="str">
        <f>"101"</f>
        <v>101</v>
      </c>
      <c r="F649">
        <v>6</v>
      </c>
      <c r="G649" t="str">
        <f>"30"</f>
        <v>30</v>
      </c>
      <c r="H649" t="str">
        <f>"0"</f>
        <v>0</v>
      </c>
      <c r="I649" t="str">
        <f t="shared" si="139"/>
        <v>00</v>
      </c>
      <c r="J649" t="s">
        <v>24</v>
      </c>
      <c r="K649">
        <v>282.52</v>
      </c>
    </row>
    <row r="650" spans="1:11" x14ac:dyDescent="0.35">
      <c r="A650">
        <v>199</v>
      </c>
      <c r="B650" t="str">
        <f t="shared" si="133"/>
        <v>11</v>
      </c>
      <c r="C650">
        <v>6143</v>
      </c>
      <c r="D650" t="str">
        <f t="shared" si="136"/>
        <v>00</v>
      </c>
      <c r="E650" t="str">
        <f>"102"</f>
        <v>102</v>
      </c>
      <c r="F650">
        <v>6</v>
      </c>
      <c r="G650" t="str">
        <f>"11"</f>
        <v>11</v>
      </c>
      <c r="H650" t="str">
        <f>"0"</f>
        <v>0</v>
      </c>
      <c r="I650" t="str">
        <f t="shared" si="139"/>
        <v>00</v>
      </c>
      <c r="J650" t="s">
        <v>24</v>
      </c>
      <c r="K650" s="1">
        <v>14873.52</v>
      </c>
    </row>
    <row r="651" spans="1:11" x14ac:dyDescent="0.35">
      <c r="A651">
        <v>199</v>
      </c>
      <c r="B651" t="str">
        <f t="shared" si="133"/>
        <v>11</v>
      </c>
      <c r="C651">
        <v>6143</v>
      </c>
      <c r="D651" t="str">
        <f t="shared" ref="D651:D672" si="140">"00"</f>
        <v>00</v>
      </c>
      <c r="E651" t="str">
        <f>"102"</f>
        <v>102</v>
      </c>
      <c r="F651">
        <v>6</v>
      </c>
      <c r="G651" t="str">
        <f>"23"</f>
        <v>23</v>
      </c>
      <c r="H651" t="str">
        <f>"S"</f>
        <v>S</v>
      </c>
      <c r="I651" t="str">
        <f t="shared" si="139"/>
        <v>00</v>
      </c>
      <c r="J651" t="s">
        <v>163</v>
      </c>
      <c r="K651" s="1">
        <v>2645.75</v>
      </c>
    </row>
    <row r="652" spans="1:11" x14ac:dyDescent="0.35">
      <c r="A652">
        <v>199</v>
      </c>
      <c r="B652" t="str">
        <f t="shared" si="133"/>
        <v>11</v>
      </c>
      <c r="C652">
        <v>6143</v>
      </c>
      <c r="D652" t="str">
        <f t="shared" si="140"/>
        <v>00</v>
      </c>
      <c r="E652" t="str">
        <f>"102"</f>
        <v>102</v>
      </c>
      <c r="F652">
        <v>6</v>
      </c>
      <c r="G652" t="str">
        <f>"25"</f>
        <v>25</v>
      </c>
      <c r="H652" t="str">
        <f>"S"</f>
        <v>S</v>
      </c>
      <c r="I652" t="str">
        <f>"41"</f>
        <v>41</v>
      </c>
      <c r="J652" t="s">
        <v>24</v>
      </c>
      <c r="K652">
        <v>0</v>
      </c>
    </row>
    <row r="653" spans="1:11" x14ac:dyDescent="0.35">
      <c r="A653">
        <v>199</v>
      </c>
      <c r="B653" t="str">
        <f t="shared" si="133"/>
        <v>11</v>
      </c>
      <c r="C653">
        <v>6143</v>
      </c>
      <c r="D653" t="str">
        <f t="shared" si="140"/>
        <v>00</v>
      </c>
      <c r="E653" t="str">
        <f>"102"</f>
        <v>102</v>
      </c>
      <c r="F653">
        <v>6</v>
      </c>
      <c r="G653" t="str">
        <f>"30"</f>
        <v>30</v>
      </c>
      <c r="H653" t="str">
        <f>"0"</f>
        <v>0</v>
      </c>
      <c r="I653" t="str">
        <f>"00"</f>
        <v>00</v>
      </c>
      <c r="J653" t="s">
        <v>24</v>
      </c>
      <c r="K653">
        <v>140.12</v>
      </c>
    </row>
    <row r="654" spans="1:11" x14ac:dyDescent="0.35">
      <c r="A654">
        <v>199</v>
      </c>
      <c r="B654" t="str">
        <f t="shared" si="133"/>
        <v>11</v>
      </c>
      <c r="C654">
        <v>6143</v>
      </c>
      <c r="D654" t="str">
        <f t="shared" si="140"/>
        <v>00</v>
      </c>
      <c r="E654" t="str">
        <f>"103"</f>
        <v>103</v>
      </c>
      <c r="F654">
        <v>6</v>
      </c>
      <c r="G654" t="str">
        <f>"11"</f>
        <v>11</v>
      </c>
      <c r="H654" t="str">
        <f>"0"</f>
        <v>0</v>
      </c>
      <c r="I654" t="str">
        <f>"00"</f>
        <v>00</v>
      </c>
      <c r="J654" t="s">
        <v>24</v>
      </c>
      <c r="K654" s="1">
        <v>14182.58</v>
      </c>
    </row>
    <row r="655" spans="1:11" x14ac:dyDescent="0.35">
      <c r="A655">
        <v>199</v>
      </c>
      <c r="B655" t="str">
        <f t="shared" si="133"/>
        <v>11</v>
      </c>
      <c r="C655">
        <v>6143</v>
      </c>
      <c r="D655" t="str">
        <f t="shared" si="140"/>
        <v>00</v>
      </c>
      <c r="E655" t="str">
        <f>"103"</f>
        <v>103</v>
      </c>
      <c r="F655">
        <v>6</v>
      </c>
      <c r="G655" t="str">
        <f>"23"</f>
        <v>23</v>
      </c>
      <c r="H655" t="str">
        <f>"S"</f>
        <v>S</v>
      </c>
      <c r="I655" t="str">
        <f>"00"</f>
        <v>00</v>
      </c>
      <c r="J655" t="s">
        <v>163</v>
      </c>
      <c r="K655">
        <v>932.41</v>
      </c>
    </row>
    <row r="656" spans="1:11" x14ac:dyDescent="0.35">
      <c r="A656">
        <v>199</v>
      </c>
      <c r="B656" t="str">
        <f t="shared" si="133"/>
        <v>11</v>
      </c>
      <c r="C656">
        <v>6143</v>
      </c>
      <c r="D656" t="str">
        <f t="shared" si="140"/>
        <v>00</v>
      </c>
      <c r="E656" t="str">
        <f>"103"</f>
        <v>103</v>
      </c>
      <c r="F656">
        <v>6</v>
      </c>
      <c r="G656" t="str">
        <f>"30"</f>
        <v>30</v>
      </c>
      <c r="H656" t="str">
        <f>"0"</f>
        <v>0</v>
      </c>
      <c r="I656" t="str">
        <f>"00"</f>
        <v>00</v>
      </c>
      <c r="J656" t="s">
        <v>24</v>
      </c>
      <c r="K656">
        <v>627.30999999999995</v>
      </c>
    </row>
    <row r="657" spans="1:11" x14ac:dyDescent="0.35">
      <c r="A657">
        <v>199</v>
      </c>
      <c r="B657" t="str">
        <f t="shared" si="133"/>
        <v>11</v>
      </c>
      <c r="C657">
        <v>6143</v>
      </c>
      <c r="D657" t="str">
        <f t="shared" si="140"/>
        <v>00</v>
      </c>
      <c r="E657" t="str">
        <f>"105"</f>
        <v>105</v>
      </c>
      <c r="F657">
        <v>6</v>
      </c>
      <c r="G657" t="str">
        <f>"11"</f>
        <v>11</v>
      </c>
      <c r="H657" t="str">
        <f>"0"</f>
        <v>0</v>
      </c>
      <c r="I657" t="str">
        <f>"00"</f>
        <v>00</v>
      </c>
      <c r="J657" t="s">
        <v>24</v>
      </c>
      <c r="K657" s="1">
        <v>8421.02</v>
      </c>
    </row>
    <row r="658" spans="1:11" x14ac:dyDescent="0.35">
      <c r="A658">
        <v>199</v>
      </c>
      <c r="B658" t="str">
        <f t="shared" si="133"/>
        <v>11</v>
      </c>
      <c r="C658">
        <v>6143</v>
      </c>
      <c r="D658" t="str">
        <f t="shared" si="140"/>
        <v>00</v>
      </c>
      <c r="E658" t="str">
        <f>"105"</f>
        <v>105</v>
      </c>
      <c r="F658">
        <v>6</v>
      </c>
      <c r="G658" t="str">
        <f>"25"</f>
        <v>25</v>
      </c>
      <c r="H658" t="str">
        <f>"S"</f>
        <v>S</v>
      </c>
      <c r="I658" t="str">
        <f>"41"</f>
        <v>41</v>
      </c>
      <c r="J658" t="s">
        <v>24</v>
      </c>
      <c r="K658">
        <v>392.52</v>
      </c>
    </row>
    <row r="659" spans="1:11" x14ac:dyDescent="0.35">
      <c r="A659">
        <v>199</v>
      </c>
      <c r="B659" t="str">
        <f t="shared" si="133"/>
        <v>11</v>
      </c>
      <c r="C659">
        <v>6143</v>
      </c>
      <c r="D659" t="str">
        <f t="shared" si="140"/>
        <v>00</v>
      </c>
      <c r="E659" t="str">
        <f>"105"</f>
        <v>105</v>
      </c>
      <c r="F659">
        <v>6</v>
      </c>
      <c r="G659" t="str">
        <f>"30"</f>
        <v>30</v>
      </c>
      <c r="H659" t="str">
        <f>"0"</f>
        <v>0</v>
      </c>
      <c r="I659" t="str">
        <f>"00"</f>
        <v>00</v>
      </c>
      <c r="J659" t="s">
        <v>24</v>
      </c>
      <c r="K659">
        <v>537.95000000000005</v>
      </c>
    </row>
    <row r="660" spans="1:11" x14ac:dyDescent="0.35">
      <c r="A660">
        <v>199</v>
      </c>
      <c r="B660" t="str">
        <f t="shared" si="133"/>
        <v>11</v>
      </c>
      <c r="C660">
        <v>6143</v>
      </c>
      <c r="D660" t="str">
        <f t="shared" si="140"/>
        <v>00</v>
      </c>
      <c r="E660" t="str">
        <f>"105"</f>
        <v>105</v>
      </c>
      <c r="F660">
        <v>6</v>
      </c>
      <c r="G660" t="str">
        <f>"32"</f>
        <v>32</v>
      </c>
      <c r="H660" t="str">
        <f>"0"</f>
        <v>0</v>
      </c>
      <c r="I660" t="str">
        <f>"00"</f>
        <v>00</v>
      </c>
      <c r="J660" t="s">
        <v>24</v>
      </c>
      <c r="K660">
        <v>419.14</v>
      </c>
    </row>
    <row r="661" spans="1:11" x14ac:dyDescent="0.35">
      <c r="A661">
        <v>199</v>
      </c>
      <c r="B661" t="str">
        <f t="shared" si="133"/>
        <v>11</v>
      </c>
      <c r="C661">
        <v>6143</v>
      </c>
      <c r="D661" t="str">
        <f t="shared" si="140"/>
        <v>00</v>
      </c>
      <c r="E661" t="str">
        <f>"107"</f>
        <v>107</v>
      </c>
      <c r="F661">
        <v>6</v>
      </c>
      <c r="G661" t="str">
        <f>"11"</f>
        <v>11</v>
      </c>
      <c r="H661" t="str">
        <f>"0"</f>
        <v>0</v>
      </c>
      <c r="I661" t="str">
        <f>"00"</f>
        <v>00</v>
      </c>
      <c r="J661" t="s">
        <v>24</v>
      </c>
      <c r="K661" s="1">
        <v>14364</v>
      </c>
    </row>
    <row r="662" spans="1:11" x14ac:dyDescent="0.35">
      <c r="A662">
        <v>199</v>
      </c>
      <c r="B662" t="str">
        <f t="shared" si="133"/>
        <v>11</v>
      </c>
      <c r="C662">
        <v>6143</v>
      </c>
      <c r="D662" t="str">
        <f t="shared" si="140"/>
        <v>00</v>
      </c>
      <c r="E662" t="str">
        <f>"107"</f>
        <v>107</v>
      </c>
      <c r="F662">
        <v>6</v>
      </c>
      <c r="G662" t="str">
        <f>"23"</f>
        <v>23</v>
      </c>
      <c r="H662" t="str">
        <f>"S"</f>
        <v>S</v>
      </c>
      <c r="I662" t="str">
        <f>"00"</f>
        <v>00</v>
      </c>
      <c r="J662" t="s">
        <v>163</v>
      </c>
      <c r="K662" s="1">
        <v>2730.03</v>
      </c>
    </row>
    <row r="663" spans="1:11" x14ac:dyDescent="0.35">
      <c r="A663">
        <v>199</v>
      </c>
      <c r="B663" t="str">
        <f t="shared" si="133"/>
        <v>11</v>
      </c>
      <c r="C663">
        <v>6143</v>
      </c>
      <c r="D663" t="str">
        <f t="shared" si="140"/>
        <v>00</v>
      </c>
      <c r="E663" t="str">
        <f>"107"</f>
        <v>107</v>
      </c>
      <c r="F663">
        <v>6</v>
      </c>
      <c r="G663" t="str">
        <f>"25"</f>
        <v>25</v>
      </c>
      <c r="H663" t="str">
        <f>"S"</f>
        <v>S</v>
      </c>
      <c r="I663" t="str">
        <f>"41"</f>
        <v>41</v>
      </c>
      <c r="J663" t="s">
        <v>24</v>
      </c>
      <c r="K663">
        <v>133</v>
      </c>
    </row>
    <row r="664" spans="1:11" x14ac:dyDescent="0.35">
      <c r="A664">
        <v>199</v>
      </c>
      <c r="B664" t="str">
        <f t="shared" si="133"/>
        <v>11</v>
      </c>
      <c r="C664">
        <v>6143</v>
      </c>
      <c r="D664" t="str">
        <f t="shared" si="140"/>
        <v>00</v>
      </c>
      <c r="E664" t="str">
        <f>"107"</f>
        <v>107</v>
      </c>
      <c r="F664">
        <v>6</v>
      </c>
      <c r="G664" t="str">
        <f>"32"</f>
        <v>32</v>
      </c>
      <c r="H664" t="str">
        <f>"0"</f>
        <v>0</v>
      </c>
      <c r="I664" t="str">
        <f>"00"</f>
        <v>00</v>
      </c>
      <c r="J664" t="s">
        <v>24</v>
      </c>
      <c r="K664" s="1">
        <v>1972</v>
      </c>
    </row>
    <row r="665" spans="1:11" x14ac:dyDescent="0.35">
      <c r="A665">
        <v>199</v>
      </c>
      <c r="B665" t="str">
        <f t="shared" si="133"/>
        <v>11</v>
      </c>
      <c r="C665">
        <v>6143</v>
      </c>
      <c r="D665" t="str">
        <f t="shared" si="140"/>
        <v>00</v>
      </c>
      <c r="E665" t="str">
        <f>"728"</f>
        <v>728</v>
      </c>
      <c r="F665">
        <v>6</v>
      </c>
      <c r="G665" t="str">
        <f>"11"</f>
        <v>11</v>
      </c>
      <c r="H665" t="str">
        <f>"0"</f>
        <v>0</v>
      </c>
      <c r="I665" t="str">
        <f>"00"</f>
        <v>00</v>
      </c>
      <c r="J665" t="s">
        <v>24</v>
      </c>
      <c r="K665">
        <v>640.79</v>
      </c>
    </row>
    <row r="666" spans="1:11" x14ac:dyDescent="0.35">
      <c r="A666">
        <v>199</v>
      </c>
      <c r="B666" t="str">
        <f t="shared" ref="B666:B729" si="141">"11"</f>
        <v>11</v>
      </c>
      <c r="C666">
        <v>6143</v>
      </c>
      <c r="D666" t="str">
        <f t="shared" si="140"/>
        <v>00</v>
      </c>
      <c r="E666" t="str">
        <f t="shared" ref="E666:E673" si="142">"999"</f>
        <v>999</v>
      </c>
      <c r="F666">
        <v>6</v>
      </c>
      <c r="G666" t="str">
        <f>"11"</f>
        <v>11</v>
      </c>
      <c r="H666" t="str">
        <f>"0"</f>
        <v>0</v>
      </c>
      <c r="I666" t="str">
        <f>"00"</f>
        <v>00</v>
      </c>
      <c r="J666" t="s">
        <v>24</v>
      </c>
      <c r="K666">
        <v>57.41</v>
      </c>
    </row>
    <row r="667" spans="1:11" x14ac:dyDescent="0.35">
      <c r="A667">
        <v>199</v>
      </c>
      <c r="B667" t="str">
        <f t="shared" si="141"/>
        <v>11</v>
      </c>
      <c r="C667">
        <v>6143</v>
      </c>
      <c r="D667" t="str">
        <f t="shared" si="140"/>
        <v>00</v>
      </c>
      <c r="E667" t="str">
        <f t="shared" si="142"/>
        <v>999</v>
      </c>
      <c r="F667">
        <v>6</v>
      </c>
      <c r="G667" t="str">
        <f>"21"</f>
        <v>21</v>
      </c>
      <c r="H667" t="str">
        <f>"S"</f>
        <v>S</v>
      </c>
      <c r="I667" t="str">
        <f>"GT"</f>
        <v>GT</v>
      </c>
      <c r="J667" t="s">
        <v>164</v>
      </c>
      <c r="K667">
        <v>942.62</v>
      </c>
    </row>
    <row r="668" spans="1:11" x14ac:dyDescent="0.35">
      <c r="A668">
        <v>199</v>
      </c>
      <c r="B668" t="str">
        <f t="shared" si="141"/>
        <v>11</v>
      </c>
      <c r="C668">
        <v>6143</v>
      </c>
      <c r="D668" t="str">
        <f t="shared" si="140"/>
        <v>00</v>
      </c>
      <c r="E668" t="str">
        <f t="shared" si="142"/>
        <v>999</v>
      </c>
      <c r="F668">
        <v>6</v>
      </c>
      <c r="G668" t="str">
        <f>"23"</f>
        <v>23</v>
      </c>
      <c r="H668" t="str">
        <f>"S"</f>
        <v>S</v>
      </c>
      <c r="I668" t="str">
        <f>"HB"</f>
        <v>HB</v>
      </c>
      <c r="J668" t="s">
        <v>24</v>
      </c>
      <c r="K668">
        <v>431.15</v>
      </c>
    </row>
    <row r="669" spans="1:11" x14ac:dyDescent="0.35">
      <c r="A669">
        <v>199</v>
      </c>
      <c r="B669" t="str">
        <f t="shared" si="141"/>
        <v>11</v>
      </c>
      <c r="C669">
        <v>6143</v>
      </c>
      <c r="D669" t="str">
        <f t="shared" si="140"/>
        <v>00</v>
      </c>
      <c r="E669" t="str">
        <f t="shared" si="142"/>
        <v>999</v>
      </c>
      <c r="F669">
        <v>6</v>
      </c>
      <c r="G669" t="str">
        <f>"23"</f>
        <v>23</v>
      </c>
      <c r="H669" t="str">
        <f>"S"</f>
        <v>S</v>
      </c>
      <c r="I669" t="str">
        <f>"SA"</f>
        <v>SA</v>
      </c>
      <c r="J669" t="s">
        <v>24</v>
      </c>
      <c r="K669" s="1">
        <v>2092.87</v>
      </c>
    </row>
    <row r="670" spans="1:11" x14ac:dyDescent="0.35">
      <c r="A670">
        <v>199</v>
      </c>
      <c r="B670" t="str">
        <f t="shared" si="141"/>
        <v>11</v>
      </c>
      <c r="C670">
        <v>6143</v>
      </c>
      <c r="D670" t="str">
        <f t="shared" si="140"/>
        <v>00</v>
      </c>
      <c r="E670" t="str">
        <f t="shared" si="142"/>
        <v>999</v>
      </c>
      <c r="F670">
        <v>6</v>
      </c>
      <c r="G670" t="str">
        <f>"23"</f>
        <v>23</v>
      </c>
      <c r="H670" t="str">
        <f>"S"</f>
        <v>S</v>
      </c>
      <c r="I670" t="str">
        <f>"ST"</f>
        <v>ST</v>
      </c>
      <c r="J670" t="s">
        <v>24</v>
      </c>
      <c r="K670" s="1">
        <v>1483.89</v>
      </c>
    </row>
    <row r="671" spans="1:11" x14ac:dyDescent="0.35">
      <c r="A671">
        <v>199</v>
      </c>
      <c r="B671" t="str">
        <f t="shared" si="141"/>
        <v>11</v>
      </c>
      <c r="C671">
        <v>6143</v>
      </c>
      <c r="D671" t="str">
        <f t="shared" si="140"/>
        <v>00</v>
      </c>
      <c r="E671" t="str">
        <f t="shared" si="142"/>
        <v>999</v>
      </c>
      <c r="F671">
        <v>6</v>
      </c>
      <c r="G671" t="str">
        <f>"24"</f>
        <v>24</v>
      </c>
      <c r="H671" t="str">
        <f>"S"</f>
        <v>S</v>
      </c>
      <c r="I671" t="str">
        <f>"53"</f>
        <v>53</v>
      </c>
      <c r="J671" t="s">
        <v>165</v>
      </c>
      <c r="K671" s="1">
        <v>2163.29</v>
      </c>
    </row>
    <row r="672" spans="1:11" x14ac:dyDescent="0.35">
      <c r="A672">
        <v>199</v>
      </c>
      <c r="B672" t="str">
        <f t="shared" si="141"/>
        <v>11</v>
      </c>
      <c r="C672">
        <v>6143</v>
      </c>
      <c r="D672" t="str">
        <f t="shared" si="140"/>
        <v>00</v>
      </c>
      <c r="E672" t="str">
        <f t="shared" si="142"/>
        <v>999</v>
      </c>
      <c r="F672">
        <v>6</v>
      </c>
      <c r="G672" t="str">
        <f>"99"</f>
        <v>99</v>
      </c>
      <c r="H672" t="str">
        <f>"R"</f>
        <v>R</v>
      </c>
      <c r="I672" t="str">
        <f>"00"</f>
        <v>00</v>
      </c>
      <c r="J672" t="s">
        <v>24</v>
      </c>
      <c r="K672">
        <v>0</v>
      </c>
    </row>
    <row r="673" spans="1:11" x14ac:dyDescent="0.35">
      <c r="A673">
        <v>199</v>
      </c>
      <c r="B673" t="str">
        <f t="shared" si="141"/>
        <v>11</v>
      </c>
      <c r="C673">
        <v>6143</v>
      </c>
      <c r="D673" t="str">
        <f>"01"</f>
        <v>01</v>
      </c>
      <c r="E673" t="str">
        <f t="shared" si="142"/>
        <v>999</v>
      </c>
      <c r="F673">
        <v>6</v>
      </c>
      <c r="G673" t="str">
        <f>"23"</f>
        <v>23</v>
      </c>
      <c r="H673" t="str">
        <f>"S"</f>
        <v>S</v>
      </c>
      <c r="I673" t="str">
        <f>"LD"</f>
        <v>LD</v>
      </c>
      <c r="J673" t="s">
        <v>24</v>
      </c>
      <c r="K673">
        <v>38</v>
      </c>
    </row>
    <row r="674" spans="1:11" x14ac:dyDescent="0.35">
      <c r="A674">
        <v>199</v>
      </c>
      <c r="B674" t="str">
        <f t="shared" si="141"/>
        <v>11</v>
      </c>
      <c r="C674">
        <v>6143</v>
      </c>
      <c r="D674" t="str">
        <f t="shared" ref="D674:D681" si="143">"13"</f>
        <v>13</v>
      </c>
      <c r="E674" t="str">
        <f>"001"</f>
        <v>001</v>
      </c>
      <c r="F674">
        <v>6</v>
      </c>
      <c r="G674" t="str">
        <f t="shared" ref="G674:G687" si="144">"11"</f>
        <v>11</v>
      </c>
      <c r="H674" t="str">
        <f t="shared" ref="H674:H695" si="145">"0"</f>
        <v>0</v>
      </c>
      <c r="I674" t="str">
        <f t="shared" ref="I674:I681" si="146">"00"</f>
        <v>00</v>
      </c>
      <c r="J674" t="s">
        <v>24</v>
      </c>
      <c r="K674">
        <v>0</v>
      </c>
    </row>
    <row r="675" spans="1:11" x14ac:dyDescent="0.35">
      <c r="A675">
        <v>199</v>
      </c>
      <c r="B675" t="str">
        <f t="shared" si="141"/>
        <v>11</v>
      </c>
      <c r="C675">
        <v>6143</v>
      </c>
      <c r="D675" t="str">
        <f t="shared" si="143"/>
        <v>13</v>
      </c>
      <c r="E675" t="str">
        <f>"041"</f>
        <v>041</v>
      </c>
      <c r="F675">
        <v>6</v>
      </c>
      <c r="G675" t="str">
        <f t="shared" si="144"/>
        <v>11</v>
      </c>
      <c r="H675" t="str">
        <f t="shared" si="145"/>
        <v>0</v>
      </c>
      <c r="I675" t="str">
        <f t="shared" si="146"/>
        <v>00</v>
      </c>
      <c r="J675" t="s">
        <v>24</v>
      </c>
      <c r="K675">
        <v>0</v>
      </c>
    </row>
    <row r="676" spans="1:11" x14ac:dyDescent="0.35">
      <c r="A676">
        <v>199</v>
      </c>
      <c r="B676" t="str">
        <f t="shared" si="141"/>
        <v>11</v>
      </c>
      <c r="C676">
        <v>6143</v>
      </c>
      <c r="D676" t="str">
        <f t="shared" si="143"/>
        <v>13</v>
      </c>
      <c r="E676" t="str">
        <f>"042"</f>
        <v>042</v>
      </c>
      <c r="F676">
        <v>6</v>
      </c>
      <c r="G676" t="str">
        <f t="shared" si="144"/>
        <v>11</v>
      </c>
      <c r="H676" t="str">
        <f t="shared" si="145"/>
        <v>0</v>
      </c>
      <c r="I676" t="str">
        <f t="shared" si="146"/>
        <v>00</v>
      </c>
      <c r="J676" t="s">
        <v>24</v>
      </c>
      <c r="K676">
        <v>0</v>
      </c>
    </row>
    <row r="677" spans="1:11" x14ac:dyDescent="0.35">
      <c r="A677">
        <v>199</v>
      </c>
      <c r="B677" t="str">
        <f t="shared" si="141"/>
        <v>11</v>
      </c>
      <c r="C677">
        <v>6143</v>
      </c>
      <c r="D677" t="str">
        <f t="shared" si="143"/>
        <v>13</v>
      </c>
      <c r="E677" t="str">
        <f>"101"</f>
        <v>101</v>
      </c>
      <c r="F677">
        <v>6</v>
      </c>
      <c r="G677" t="str">
        <f t="shared" si="144"/>
        <v>11</v>
      </c>
      <c r="H677" t="str">
        <f t="shared" si="145"/>
        <v>0</v>
      </c>
      <c r="I677" t="str">
        <f t="shared" si="146"/>
        <v>00</v>
      </c>
      <c r="J677" t="s">
        <v>24</v>
      </c>
      <c r="K677">
        <v>0</v>
      </c>
    </row>
    <row r="678" spans="1:11" x14ac:dyDescent="0.35">
      <c r="A678">
        <v>199</v>
      </c>
      <c r="B678" t="str">
        <f t="shared" si="141"/>
        <v>11</v>
      </c>
      <c r="C678">
        <v>6143</v>
      </c>
      <c r="D678" t="str">
        <f t="shared" si="143"/>
        <v>13</v>
      </c>
      <c r="E678" t="str">
        <f>"102"</f>
        <v>102</v>
      </c>
      <c r="F678">
        <v>6</v>
      </c>
      <c r="G678" t="str">
        <f t="shared" si="144"/>
        <v>11</v>
      </c>
      <c r="H678" t="str">
        <f t="shared" si="145"/>
        <v>0</v>
      </c>
      <c r="I678" t="str">
        <f t="shared" si="146"/>
        <v>00</v>
      </c>
      <c r="J678" t="s">
        <v>24</v>
      </c>
      <c r="K678">
        <v>0</v>
      </c>
    </row>
    <row r="679" spans="1:11" x14ac:dyDescent="0.35">
      <c r="A679">
        <v>199</v>
      </c>
      <c r="B679" t="str">
        <f t="shared" si="141"/>
        <v>11</v>
      </c>
      <c r="C679">
        <v>6143</v>
      </c>
      <c r="D679" t="str">
        <f t="shared" si="143"/>
        <v>13</v>
      </c>
      <c r="E679" t="str">
        <f>"103"</f>
        <v>103</v>
      </c>
      <c r="F679">
        <v>6</v>
      </c>
      <c r="G679" t="str">
        <f t="shared" si="144"/>
        <v>11</v>
      </c>
      <c r="H679" t="str">
        <f t="shared" si="145"/>
        <v>0</v>
      </c>
      <c r="I679" t="str">
        <f t="shared" si="146"/>
        <v>00</v>
      </c>
      <c r="J679" t="s">
        <v>24</v>
      </c>
      <c r="K679">
        <v>0</v>
      </c>
    </row>
    <row r="680" spans="1:11" x14ac:dyDescent="0.35">
      <c r="A680">
        <v>199</v>
      </c>
      <c r="B680" t="str">
        <f t="shared" si="141"/>
        <v>11</v>
      </c>
      <c r="C680">
        <v>6143</v>
      </c>
      <c r="D680" t="str">
        <f t="shared" si="143"/>
        <v>13</v>
      </c>
      <c r="E680" t="str">
        <f>"105"</f>
        <v>105</v>
      </c>
      <c r="F680">
        <v>6</v>
      </c>
      <c r="G680" t="str">
        <f t="shared" si="144"/>
        <v>11</v>
      </c>
      <c r="H680" t="str">
        <f t="shared" si="145"/>
        <v>0</v>
      </c>
      <c r="I680" t="str">
        <f t="shared" si="146"/>
        <v>00</v>
      </c>
      <c r="J680" t="s">
        <v>24</v>
      </c>
      <c r="K680">
        <v>0</v>
      </c>
    </row>
    <row r="681" spans="1:11" x14ac:dyDescent="0.35">
      <c r="A681">
        <v>199</v>
      </c>
      <c r="B681" t="str">
        <f t="shared" si="141"/>
        <v>11</v>
      </c>
      <c r="C681">
        <v>6143</v>
      </c>
      <c r="D681" t="str">
        <f t="shared" si="143"/>
        <v>13</v>
      </c>
      <c r="E681" t="str">
        <f>"107"</f>
        <v>107</v>
      </c>
      <c r="F681">
        <v>6</v>
      </c>
      <c r="G681" t="str">
        <f t="shared" si="144"/>
        <v>11</v>
      </c>
      <c r="H681" t="str">
        <f t="shared" si="145"/>
        <v>0</v>
      </c>
      <c r="I681" t="str">
        <f t="shared" si="146"/>
        <v>00</v>
      </c>
      <c r="J681" t="s">
        <v>24</v>
      </c>
      <c r="K681">
        <v>0</v>
      </c>
    </row>
    <row r="682" spans="1:11" x14ac:dyDescent="0.35">
      <c r="A682">
        <v>199</v>
      </c>
      <c r="B682" t="str">
        <f t="shared" si="141"/>
        <v>11</v>
      </c>
      <c r="C682">
        <v>6143</v>
      </c>
      <c r="D682" t="str">
        <f>"14"</f>
        <v>14</v>
      </c>
      <c r="E682" t="str">
        <f>"001"</f>
        <v>001</v>
      </c>
      <c r="F682">
        <v>6</v>
      </c>
      <c r="G682" t="str">
        <f t="shared" si="144"/>
        <v>11</v>
      </c>
      <c r="H682" t="str">
        <f t="shared" si="145"/>
        <v>0</v>
      </c>
      <c r="I682" t="str">
        <f>"DC"</f>
        <v>DC</v>
      </c>
      <c r="J682" t="s">
        <v>24</v>
      </c>
      <c r="K682">
        <v>9.5</v>
      </c>
    </row>
    <row r="683" spans="1:11" x14ac:dyDescent="0.35">
      <c r="A683">
        <v>199</v>
      </c>
      <c r="B683" t="str">
        <f t="shared" si="141"/>
        <v>11</v>
      </c>
      <c r="C683">
        <v>6143</v>
      </c>
      <c r="D683" t="str">
        <f>"26"</f>
        <v>26</v>
      </c>
      <c r="E683" t="str">
        <f>"001"</f>
        <v>001</v>
      </c>
      <c r="F683">
        <v>6</v>
      </c>
      <c r="G683" t="str">
        <f t="shared" si="144"/>
        <v>11</v>
      </c>
      <c r="H683" t="str">
        <f t="shared" si="145"/>
        <v>0</v>
      </c>
      <c r="I683" t="str">
        <f>"DC"</f>
        <v>DC</v>
      </c>
      <c r="J683" t="s">
        <v>24</v>
      </c>
      <c r="K683">
        <v>9.5</v>
      </c>
    </row>
    <row r="684" spans="1:11" x14ac:dyDescent="0.35">
      <c r="A684">
        <v>199</v>
      </c>
      <c r="B684" t="str">
        <f t="shared" si="141"/>
        <v>11</v>
      </c>
      <c r="C684">
        <v>6143</v>
      </c>
      <c r="D684" t="str">
        <f>"27"</f>
        <v>27</v>
      </c>
      <c r="E684" t="str">
        <f>"001"</f>
        <v>001</v>
      </c>
      <c r="F684">
        <v>6</v>
      </c>
      <c r="G684" t="str">
        <f t="shared" si="144"/>
        <v>11</v>
      </c>
      <c r="H684" t="str">
        <f t="shared" si="145"/>
        <v>0</v>
      </c>
      <c r="I684" t="str">
        <f>"00"</f>
        <v>00</v>
      </c>
      <c r="J684" t="s">
        <v>24</v>
      </c>
      <c r="K684">
        <v>285</v>
      </c>
    </row>
    <row r="685" spans="1:11" x14ac:dyDescent="0.35">
      <c r="A685">
        <v>199</v>
      </c>
      <c r="B685" t="str">
        <f t="shared" si="141"/>
        <v>11</v>
      </c>
      <c r="C685">
        <v>6143</v>
      </c>
      <c r="D685" t="str">
        <f>"27"</f>
        <v>27</v>
      </c>
      <c r="E685" t="str">
        <f>"001"</f>
        <v>001</v>
      </c>
      <c r="F685">
        <v>6</v>
      </c>
      <c r="G685" t="str">
        <f t="shared" si="144"/>
        <v>11</v>
      </c>
      <c r="H685" t="str">
        <f t="shared" si="145"/>
        <v>0</v>
      </c>
      <c r="I685" t="str">
        <f>"DC"</f>
        <v>DC</v>
      </c>
      <c r="J685" t="s">
        <v>24</v>
      </c>
      <c r="K685">
        <v>9.5</v>
      </c>
    </row>
    <row r="686" spans="1:11" x14ac:dyDescent="0.35">
      <c r="A686">
        <v>199</v>
      </c>
      <c r="B686" t="str">
        <f t="shared" si="141"/>
        <v>11</v>
      </c>
      <c r="C686">
        <v>6143</v>
      </c>
      <c r="D686" t="str">
        <f>"27"</f>
        <v>27</v>
      </c>
      <c r="E686" t="str">
        <f>"041"</f>
        <v>041</v>
      </c>
      <c r="F686">
        <v>6</v>
      </c>
      <c r="G686" t="str">
        <f t="shared" si="144"/>
        <v>11</v>
      </c>
      <c r="H686" t="str">
        <f t="shared" si="145"/>
        <v>0</v>
      </c>
      <c r="I686" t="str">
        <f>"00"</f>
        <v>00</v>
      </c>
      <c r="J686" t="s">
        <v>24</v>
      </c>
      <c r="K686">
        <v>256.5</v>
      </c>
    </row>
    <row r="687" spans="1:11" x14ac:dyDescent="0.35">
      <c r="A687">
        <v>199</v>
      </c>
      <c r="B687" t="str">
        <f t="shared" si="141"/>
        <v>11</v>
      </c>
      <c r="C687">
        <v>6143</v>
      </c>
      <c r="D687" t="str">
        <f>"27"</f>
        <v>27</v>
      </c>
      <c r="E687" t="str">
        <f>"042"</f>
        <v>042</v>
      </c>
      <c r="F687">
        <v>6</v>
      </c>
      <c r="G687" t="str">
        <f t="shared" si="144"/>
        <v>11</v>
      </c>
      <c r="H687" t="str">
        <f t="shared" si="145"/>
        <v>0</v>
      </c>
      <c r="I687" t="str">
        <f>"00"</f>
        <v>00</v>
      </c>
      <c r="J687" t="s">
        <v>24</v>
      </c>
      <c r="K687">
        <v>57</v>
      </c>
    </row>
    <row r="688" spans="1:11" x14ac:dyDescent="0.35">
      <c r="A688">
        <v>199</v>
      </c>
      <c r="B688" t="str">
        <f t="shared" si="141"/>
        <v>11</v>
      </c>
      <c r="C688">
        <v>6143</v>
      </c>
      <c r="D688" t="str">
        <f>"27"</f>
        <v>27</v>
      </c>
      <c r="E688" t="str">
        <f>"042"</f>
        <v>042</v>
      </c>
      <c r="F688">
        <v>6</v>
      </c>
      <c r="G688" t="str">
        <f>"23"</f>
        <v>23</v>
      </c>
      <c r="H688" t="str">
        <f t="shared" si="145"/>
        <v>0</v>
      </c>
      <c r="I688" t="str">
        <f>"00"</f>
        <v>00</v>
      </c>
      <c r="J688" t="s">
        <v>24</v>
      </c>
      <c r="K688">
        <v>14.25</v>
      </c>
    </row>
    <row r="689" spans="1:11" x14ac:dyDescent="0.35">
      <c r="A689">
        <v>199</v>
      </c>
      <c r="B689" t="str">
        <f t="shared" si="141"/>
        <v>11</v>
      </c>
      <c r="C689">
        <v>6143</v>
      </c>
      <c r="D689" t="str">
        <f>"28"</f>
        <v>28</v>
      </c>
      <c r="E689" t="str">
        <f>"001"</f>
        <v>001</v>
      </c>
      <c r="F689">
        <v>6</v>
      </c>
      <c r="G689" t="str">
        <f>"11"</f>
        <v>11</v>
      </c>
      <c r="H689" t="str">
        <f t="shared" si="145"/>
        <v>0</v>
      </c>
      <c r="I689" t="str">
        <f>"DC"</f>
        <v>DC</v>
      </c>
      <c r="J689" t="s">
        <v>24</v>
      </c>
      <c r="K689">
        <v>9.5</v>
      </c>
    </row>
    <row r="690" spans="1:11" x14ac:dyDescent="0.35">
      <c r="A690">
        <v>199</v>
      </c>
      <c r="B690" t="str">
        <f t="shared" si="141"/>
        <v>11</v>
      </c>
      <c r="C690">
        <v>6143</v>
      </c>
      <c r="D690" t="str">
        <f>"29"</f>
        <v>29</v>
      </c>
      <c r="E690" t="str">
        <f>"001"</f>
        <v>001</v>
      </c>
      <c r="F690">
        <v>6</v>
      </c>
      <c r="G690" t="str">
        <f>"11"</f>
        <v>11</v>
      </c>
      <c r="H690" t="str">
        <f t="shared" si="145"/>
        <v>0</v>
      </c>
      <c r="I690" t="str">
        <f>"DC"</f>
        <v>DC</v>
      </c>
      <c r="J690" t="s">
        <v>24</v>
      </c>
      <c r="K690">
        <v>9.5</v>
      </c>
    </row>
    <row r="691" spans="1:11" x14ac:dyDescent="0.35">
      <c r="A691">
        <v>199</v>
      </c>
      <c r="B691" t="str">
        <f t="shared" si="141"/>
        <v>11</v>
      </c>
      <c r="C691">
        <v>6143</v>
      </c>
      <c r="D691" t="str">
        <f>"72"</f>
        <v>72</v>
      </c>
      <c r="E691" t="str">
        <f>"001"</f>
        <v>001</v>
      </c>
      <c r="F691">
        <v>6</v>
      </c>
      <c r="G691" t="str">
        <f>"11"</f>
        <v>11</v>
      </c>
      <c r="H691" t="str">
        <f t="shared" si="145"/>
        <v>0</v>
      </c>
      <c r="I691" t="str">
        <f>"DC"</f>
        <v>DC</v>
      </c>
      <c r="J691" t="s">
        <v>24</v>
      </c>
      <c r="K691">
        <v>9.5</v>
      </c>
    </row>
    <row r="692" spans="1:11" x14ac:dyDescent="0.35">
      <c r="A692">
        <v>199</v>
      </c>
      <c r="B692" t="str">
        <f t="shared" si="141"/>
        <v>11</v>
      </c>
      <c r="C692">
        <v>6143</v>
      </c>
      <c r="D692" t="str">
        <f>"85"</f>
        <v>85</v>
      </c>
      <c r="E692" t="str">
        <f>"999"</f>
        <v>999</v>
      </c>
      <c r="F692">
        <v>6</v>
      </c>
      <c r="G692" t="str">
        <f>"25"</f>
        <v>25</v>
      </c>
      <c r="H692" t="str">
        <f t="shared" si="145"/>
        <v>0</v>
      </c>
      <c r="I692" t="str">
        <f>"00"</f>
        <v>00</v>
      </c>
      <c r="J692" t="s">
        <v>24</v>
      </c>
      <c r="K692">
        <v>410.4</v>
      </c>
    </row>
    <row r="693" spans="1:11" x14ac:dyDescent="0.35">
      <c r="A693">
        <v>199</v>
      </c>
      <c r="B693" t="str">
        <f t="shared" si="141"/>
        <v>11</v>
      </c>
      <c r="C693">
        <v>6143</v>
      </c>
      <c r="D693" t="str">
        <f>"85"</f>
        <v>85</v>
      </c>
      <c r="E693" t="str">
        <f>"999"</f>
        <v>999</v>
      </c>
      <c r="F693">
        <v>6</v>
      </c>
      <c r="G693" t="str">
        <f>"99"</f>
        <v>99</v>
      </c>
      <c r="H693" t="str">
        <f t="shared" si="145"/>
        <v>0</v>
      </c>
      <c r="I693" t="str">
        <f>"00"</f>
        <v>00</v>
      </c>
      <c r="J693" t="s">
        <v>24</v>
      </c>
      <c r="K693" s="1">
        <v>3750.6</v>
      </c>
    </row>
    <row r="694" spans="1:11" x14ac:dyDescent="0.35">
      <c r="A694">
        <v>199</v>
      </c>
      <c r="B694" t="str">
        <f t="shared" si="141"/>
        <v>11</v>
      </c>
      <c r="C694">
        <v>6146</v>
      </c>
      <c r="D694" t="str">
        <f t="shared" ref="D694:D741" si="147">"00"</f>
        <v>00</v>
      </c>
      <c r="E694" t="str">
        <f t="shared" ref="E694:E705" si="148">"001"</f>
        <v>001</v>
      </c>
      <c r="F694">
        <v>6</v>
      </c>
      <c r="G694" t="str">
        <f>"11"</f>
        <v>11</v>
      </c>
      <c r="H694" t="str">
        <f t="shared" si="145"/>
        <v>0</v>
      </c>
      <c r="I694" t="str">
        <f>"00"</f>
        <v>00</v>
      </c>
      <c r="J694" t="s">
        <v>25</v>
      </c>
      <c r="K694" s="1">
        <v>114799.28</v>
      </c>
    </row>
    <row r="695" spans="1:11" x14ac:dyDescent="0.35">
      <c r="A695">
        <v>199</v>
      </c>
      <c r="B695" t="str">
        <f t="shared" si="141"/>
        <v>11</v>
      </c>
      <c r="C695">
        <v>6146</v>
      </c>
      <c r="D695" t="str">
        <f t="shared" si="147"/>
        <v>00</v>
      </c>
      <c r="E695" t="str">
        <f t="shared" si="148"/>
        <v>001</v>
      </c>
      <c r="F695">
        <v>6</v>
      </c>
      <c r="G695" t="str">
        <f>"22"</f>
        <v>22</v>
      </c>
      <c r="H695" t="str">
        <f t="shared" si="145"/>
        <v>0</v>
      </c>
      <c r="I695" t="str">
        <f>"00"</f>
        <v>00</v>
      </c>
      <c r="J695" t="s">
        <v>25</v>
      </c>
      <c r="K695">
        <v>633.45000000000005</v>
      </c>
    </row>
    <row r="696" spans="1:11" x14ac:dyDescent="0.35">
      <c r="A696">
        <v>199</v>
      </c>
      <c r="B696" t="str">
        <f t="shared" si="141"/>
        <v>11</v>
      </c>
      <c r="C696">
        <v>6146</v>
      </c>
      <c r="D696" t="str">
        <f t="shared" si="147"/>
        <v>00</v>
      </c>
      <c r="E696" t="str">
        <f t="shared" si="148"/>
        <v>001</v>
      </c>
      <c r="F696">
        <v>6</v>
      </c>
      <c r="G696" t="str">
        <f>"22"</f>
        <v>22</v>
      </c>
      <c r="H696" t="str">
        <f>"S"</f>
        <v>S</v>
      </c>
      <c r="I696" t="str">
        <f>"00"</f>
        <v>00</v>
      </c>
      <c r="J696" t="s">
        <v>25</v>
      </c>
      <c r="K696" s="1">
        <v>29067.77</v>
      </c>
    </row>
    <row r="697" spans="1:11" x14ac:dyDescent="0.35">
      <c r="A697">
        <v>199</v>
      </c>
      <c r="B697" t="str">
        <f t="shared" si="141"/>
        <v>11</v>
      </c>
      <c r="C697">
        <v>6146</v>
      </c>
      <c r="D697" t="str">
        <f t="shared" si="147"/>
        <v>00</v>
      </c>
      <c r="E697" t="str">
        <f t="shared" si="148"/>
        <v>001</v>
      </c>
      <c r="F697">
        <v>6</v>
      </c>
      <c r="G697" t="str">
        <f>"22"</f>
        <v>22</v>
      </c>
      <c r="H697" t="str">
        <f>"S"</f>
        <v>S</v>
      </c>
      <c r="I697" t="str">
        <f>"DC"</f>
        <v>DC</v>
      </c>
      <c r="J697" t="s">
        <v>25</v>
      </c>
      <c r="K697">
        <v>28.25</v>
      </c>
    </row>
    <row r="698" spans="1:11" x14ac:dyDescent="0.35">
      <c r="A698">
        <v>199</v>
      </c>
      <c r="B698" t="str">
        <f t="shared" si="141"/>
        <v>11</v>
      </c>
      <c r="C698">
        <v>6146</v>
      </c>
      <c r="D698" t="str">
        <f t="shared" si="147"/>
        <v>00</v>
      </c>
      <c r="E698" t="str">
        <f t="shared" si="148"/>
        <v>001</v>
      </c>
      <c r="F698">
        <v>6</v>
      </c>
      <c r="G698" t="str">
        <f>"23"</f>
        <v>23</v>
      </c>
      <c r="H698" t="str">
        <f>"S"</f>
        <v>S</v>
      </c>
      <c r="I698" t="str">
        <f>"00"</f>
        <v>00</v>
      </c>
      <c r="J698" t="s">
        <v>166</v>
      </c>
      <c r="K698" s="1">
        <v>15287.51</v>
      </c>
    </row>
    <row r="699" spans="1:11" x14ac:dyDescent="0.35">
      <c r="A699">
        <v>199</v>
      </c>
      <c r="B699" t="str">
        <f t="shared" si="141"/>
        <v>11</v>
      </c>
      <c r="C699">
        <v>6146</v>
      </c>
      <c r="D699" t="str">
        <f t="shared" si="147"/>
        <v>00</v>
      </c>
      <c r="E699" t="str">
        <f t="shared" si="148"/>
        <v>001</v>
      </c>
      <c r="F699">
        <v>6</v>
      </c>
      <c r="G699" t="str">
        <f>"23"</f>
        <v>23</v>
      </c>
      <c r="H699" t="str">
        <f>"S"</f>
        <v>S</v>
      </c>
      <c r="I699" t="str">
        <f>"DC"</f>
        <v>DC</v>
      </c>
      <c r="J699" t="s">
        <v>25</v>
      </c>
      <c r="K699">
        <v>28.92</v>
      </c>
    </row>
    <row r="700" spans="1:11" x14ac:dyDescent="0.35">
      <c r="A700">
        <v>199</v>
      </c>
      <c r="B700" t="str">
        <f t="shared" si="141"/>
        <v>11</v>
      </c>
      <c r="C700">
        <v>6146</v>
      </c>
      <c r="D700" t="str">
        <f t="shared" si="147"/>
        <v>00</v>
      </c>
      <c r="E700" t="str">
        <f t="shared" si="148"/>
        <v>001</v>
      </c>
      <c r="F700">
        <v>6</v>
      </c>
      <c r="G700" t="str">
        <f>"25"</f>
        <v>25</v>
      </c>
      <c r="H700" t="str">
        <f>"S"</f>
        <v>S</v>
      </c>
      <c r="I700" t="str">
        <f>"41"</f>
        <v>41</v>
      </c>
      <c r="J700" t="s">
        <v>25</v>
      </c>
      <c r="K700">
        <v>41</v>
      </c>
    </row>
    <row r="701" spans="1:11" x14ac:dyDescent="0.35">
      <c r="A701">
        <v>199</v>
      </c>
      <c r="B701" t="str">
        <f t="shared" si="141"/>
        <v>11</v>
      </c>
      <c r="C701">
        <v>6146</v>
      </c>
      <c r="D701" t="str">
        <f t="shared" si="147"/>
        <v>00</v>
      </c>
      <c r="E701" t="str">
        <f t="shared" si="148"/>
        <v>001</v>
      </c>
      <c r="F701">
        <v>6</v>
      </c>
      <c r="G701" t="str">
        <f>"26"</f>
        <v>26</v>
      </c>
      <c r="H701" t="str">
        <f>"0"</f>
        <v>0</v>
      </c>
      <c r="I701" t="str">
        <f t="shared" ref="I701:I706" si="149">"00"</f>
        <v>00</v>
      </c>
      <c r="J701" t="s">
        <v>25</v>
      </c>
      <c r="K701" s="1">
        <v>3469.14</v>
      </c>
    </row>
    <row r="702" spans="1:11" x14ac:dyDescent="0.35">
      <c r="A702">
        <v>199</v>
      </c>
      <c r="B702" t="str">
        <f t="shared" si="141"/>
        <v>11</v>
      </c>
      <c r="C702">
        <v>6146</v>
      </c>
      <c r="D702" t="str">
        <f t="shared" si="147"/>
        <v>00</v>
      </c>
      <c r="E702" t="str">
        <f t="shared" si="148"/>
        <v>001</v>
      </c>
      <c r="F702">
        <v>6</v>
      </c>
      <c r="G702" t="str">
        <f>"30"</f>
        <v>30</v>
      </c>
      <c r="H702" t="str">
        <f>"0"</f>
        <v>0</v>
      </c>
      <c r="I702" t="str">
        <f t="shared" si="149"/>
        <v>00</v>
      </c>
      <c r="J702" t="s">
        <v>25</v>
      </c>
      <c r="K702" s="1">
        <v>1490.75</v>
      </c>
    </row>
    <row r="703" spans="1:11" x14ac:dyDescent="0.35">
      <c r="A703">
        <v>199</v>
      </c>
      <c r="B703" t="str">
        <f t="shared" si="141"/>
        <v>11</v>
      </c>
      <c r="C703">
        <v>6146</v>
      </c>
      <c r="D703" t="str">
        <f t="shared" si="147"/>
        <v>00</v>
      </c>
      <c r="E703" t="str">
        <f t="shared" si="148"/>
        <v>001</v>
      </c>
      <c r="F703">
        <v>6</v>
      </c>
      <c r="G703" t="str">
        <f>"30"</f>
        <v>30</v>
      </c>
      <c r="H703" t="str">
        <f>"P"</f>
        <v>P</v>
      </c>
      <c r="I703" t="str">
        <f t="shared" si="149"/>
        <v>00</v>
      </c>
      <c r="J703" t="s">
        <v>25</v>
      </c>
      <c r="K703">
        <v>20</v>
      </c>
    </row>
    <row r="704" spans="1:11" x14ac:dyDescent="0.35">
      <c r="A704">
        <v>199</v>
      </c>
      <c r="B704" t="str">
        <f t="shared" si="141"/>
        <v>11</v>
      </c>
      <c r="C704">
        <v>6146</v>
      </c>
      <c r="D704" t="str">
        <f t="shared" si="147"/>
        <v>00</v>
      </c>
      <c r="E704" t="str">
        <f t="shared" si="148"/>
        <v>001</v>
      </c>
      <c r="F704">
        <v>6</v>
      </c>
      <c r="G704" t="str">
        <f>"31"</f>
        <v>31</v>
      </c>
      <c r="H704" t="str">
        <f>"0"</f>
        <v>0</v>
      </c>
      <c r="I704" t="str">
        <f t="shared" si="149"/>
        <v>00</v>
      </c>
      <c r="J704" t="s">
        <v>25</v>
      </c>
      <c r="K704" s="1">
        <v>6710.28</v>
      </c>
    </row>
    <row r="705" spans="1:11" x14ac:dyDescent="0.35">
      <c r="A705">
        <v>199</v>
      </c>
      <c r="B705" t="str">
        <f t="shared" si="141"/>
        <v>11</v>
      </c>
      <c r="C705">
        <v>6146</v>
      </c>
      <c r="D705" t="str">
        <f t="shared" si="147"/>
        <v>00</v>
      </c>
      <c r="E705" t="str">
        <f t="shared" si="148"/>
        <v>001</v>
      </c>
      <c r="F705">
        <v>6</v>
      </c>
      <c r="G705" t="str">
        <f>"31"</f>
        <v>31</v>
      </c>
      <c r="H705" t="str">
        <f>"P"</f>
        <v>P</v>
      </c>
      <c r="I705" t="str">
        <f t="shared" si="149"/>
        <v>00</v>
      </c>
      <c r="J705" t="s">
        <v>25</v>
      </c>
      <c r="K705">
        <v>380</v>
      </c>
    </row>
    <row r="706" spans="1:11" x14ac:dyDescent="0.35">
      <c r="A706">
        <v>199</v>
      </c>
      <c r="B706" t="str">
        <f t="shared" si="141"/>
        <v>11</v>
      </c>
      <c r="C706">
        <v>6146</v>
      </c>
      <c r="D706" t="str">
        <f t="shared" si="147"/>
        <v>00</v>
      </c>
      <c r="E706" t="str">
        <f>"041"</f>
        <v>041</v>
      </c>
      <c r="F706">
        <v>6</v>
      </c>
      <c r="G706" t="str">
        <f>"11"</f>
        <v>11</v>
      </c>
      <c r="H706" t="str">
        <f>"0"</f>
        <v>0</v>
      </c>
      <c r="I706" t="str">
        <f t="shared" si="149"/>
        <v>00</v>
      </c>
      <c r="J706" t="s">
        <v>25</v>
      </c>
      <c r="K706" s="1">
        <v>90563.33</v>
      </c>
    </row>
    <row r="707" spans="1:11" x14ac:dyDescent="0.35">
      <c r="A707">
        <v>199</v>
      </c>
      <c r="B707" t="str">
        <f t="shared" si="141"/>
        <v>11</v>
      </c>
      <c r="C707">
        <v>6146</v>
      </c>
      <c r="D707" t="str">
        <f t="shared" si="147"/>
        <v>00</v>
      </c>
      <c r="E707" t="str">
        <f>"041"</f>
        <v>041</v>
      </c>
      <c r="F707">
        <v>6</v>
      </c>
      <c r="G707" t="str">
        <f>"11"</f>
        <v>11</v>
      </c>
      <c r="H707" t="str">
        <f>"0"</f>
        <v>0</v>
      </c>
      <c r="I707" t="str">
        <f>"DC"</f>
        <v>DC</v>
      </c>
      <c r="J707" t="s">
        <v>25</v>
      </c>
      <c r="K707">
        <v>72.790000000000006</v>
      </c>
    </row>
    <row r="708" spans="1:11" x14ac:dyDescent="0.35">
      <c r="A708">
        <v>199</v>
      </c>
      <c r="B708" t="str">
        <f t="shared" si="141"/>
        <v>11</v>
      </c>
      <c r="C708">
        <v>6146</v>
      </c>
      <c r="D708" t="str">
        <f t="shared" si="147"/>
        <v>00</v>
      </c>
      <c r="E708" t="str">
        <f>"041"</f>
        <v>041</v>
      </c>
      <c r="F708">
        <v>6</v>
      </c>
      <c r="G708" t="str">
        <f>"11"</f>
        <v>11</v>
      </c>
      <c r="H708" t="str">
        <f>"Z"</f>
        <v>Z</v>
      </c>
      <c r="I708" t="str">
        <f>"00"</f>
        <v>00</v>
      </c>
      <c r="J708" t="s">
        <v>25</v>
      </c>
      <c r="K708">
        <v>95.72</v>
      </c>
    </row>
    <row r="709" spans="1:11" x14ac:dyDescent="0.35">
      <c r="A709">
        <v>199</v>
      </c>
      <c r="B709" t="str">
        <f t="shared" si="141"/>
        <v>11</v>
      </c>
      <c r="C709">
        <v>6146</v>
      </c>
      <c r="D709" t="str">
        <f t="shared" si="147"/>
        <v>00</v>
      </c>
      <c r="E709" t="str">
        <f>"041"</f>
        <v>041</v>
      </c>
      <c r="F709">
        <v>6</v>
      </c>
      <c r="G709" t="str">
        <f>"23"</f>
        <v>23</v>
      </c>
      <c r="H709" t="str">
        <f>"S"</f>
        <v>S</v>
      </c>
      <c r="I709" t="str">
        <f>"00"</f>
        <v>00</v>
      </c>
      <c r="J709" t="s">
        <v>166</v>
      </c>
      <c r="K709" s="1">
        <v>13989.7</v>
      </c>
    </row>
    <row r="710" spans="1:11" x14ac:dyDescent="0.35">
      <c r="A710">
        <v>199</v>
      </c>
      <c r="B710" t="str">
        <f t="shared" si="141"/>
        <v>11</v>
      </c>
      <c r="C710">
        <v>6146</v>
      </c>
      <c r="D710" t="str">
        <f t="shared" si="147"/>
        <v>00</v>
      </c>
      <c r="E710" t="str">
        <f>"041"</f>
        <v>041</v>
      </c>
      <c r="F710">
        <v>6</v>
      </c>
      <c r="G710" t="str">
        <f>"30"</f>
        <v>30</v>
      </c>
      <c r="H710" t="str">
        <f>"0"</f>
        <v>0</v>
      </c>
      <c r="I710" t="str">
        <f>"00"</f>
        <v>00</v>
      </c>
      <c r="J710" t="s">
        <v>167</v>
      </c>
      <c r="K710">
        <v>713.88</v>
      </c>
    </row>
    <row r="711" spans="1:11" x14ac:dyDescent="0.35">
      <c r="A711">
        <v>199</v>
      </c>
      <c r="B711" t="str">
        <f t="shared" si="141"/>
        <v>11</v>
      </c>
      <c r="C711">
        <v>6146</v>
      </c>
      <c r="D711" t="str">
        <f t="shared" si="147"/>
        <v>00</v>
      </c>
      <c r="E711" t="str">
        <f>"042"</f>
        <v>042</v>
      </c>
      <c r="F711">
        <v>6</v>
      </c>
      <c r="G711" t="str">
        <f>"11"</f>
        <v>11</v>
      </c>
      <c r="H711" t="str">
        <f>"0"</f>
        <v>0</v>
      </c>
      <c r="I711" t="str">
        <f>"00"</f>
        <v>00</v>
      </c>
      <c r="J711" t="s">
        <v>25</v>
      </c>
      <c r="K711" s="1">
        <v>38515.29</v>
      </c>
    </row>
    <row r="712" spans="1:11" x14ac:dyDescent="0.35">
      <c r="A712">
        <v>199</v>
      </c>
      <c r="B712" t="str">
        <f t="shared" si="141"/>
        <v>11</v>
      </c>
      <c r="C712">
        <v>6146</v>
      </c>
      <c r="D712" t="str">
        <f t="shared" si="147"/>
        <v>00</v>
      </c>
      <c r="E712" t="str">
        <f>"042"</f>
        <v>042</v>
      </c>
      <c r="F712">
        <v>6</v>
      </c>
      <c r="G712" t="str">
        <f>"23"</f>
        <v>23</v>
      </c>
      <c r="H712" t="str">
        <f>"S"</f>
        <v>S</v>
      </c>
      <c r="I712" t="str">
        <f>"00"</f>
        <v>00</v>
      </c>
      <c r="J712" t="s">
        <v>166</v>
      </c>
      <c r="K712" s="1">
        <v>8134.83</v>
      </c>
    </row>
    <row r="713" spans="1:11" x14ac:dyDescent="0.35">
      <c r="A713">
        <v>199</v>
      </c>
      <c r="B713" t="str">
        <f t="shared" si="141"/>
        <v>11</v>
      </c>
      <c r="C713">
        <v>6146</v>
      </c>
      <c r="D713" t="str">
        <f t="shared" si="147"/>
        <v>00</v>
      </c>
      <c r="E713" t="str">
        <f>"042"</f>
        <v>042</v>
      </c>
      <c r="F713">
        <v>6</v>
      </c>
      <c r="G713" t="str">
        <f>"25"</f>
        <v>25</v>
      </c>
      <c r="H713" t="str">
        <f>"S"</f>
        <v>S</v>
      </c>
      <c r="I713" t="str">
        <f>"41"</f>
        <v>41</v>
      </c>
      <c r="J713" t="s">
        <v>25</v>
      </c>
      <c r="K713">
        <v>350</v>
      </c>
    </row>
    <row r="714" spans="1:11" x14ac:dyDescent="0.35">
      <c r="A714">
        <v>199</v>
      </c>
      <c r="B714" t="str">
        <f t="shared" si="141"/>
        <v>11</v>
      </c>
      <c r="C714">
        <v>6146</v>
      </c>
      <c r="D714" t="str">
        <f t="shared" si="147"/>
        <v>00</v>
      </c>
      <c r="E714" t="str">
        <f>"042"</f>
        <v>042</v>
      </c>
      <c r="F714">
        <v>6</v>
      </c>
      <c r="G714" t="str">
        <f>"28"</f>
        <v>28</v>
      </c>
      <c r="H714" t="str">
        <f>"0"</f>
        <v>0</v>
      </c>
      <c r="I714" t="str">
        <f t="shared" ref="I714:I720" si="150">"00"</f>
        <v>00</v>
      </c>
      <c r="J714" t="s">
        <v>25</v>
      </c>
      <c r="K714" s="1">
        <v>1429.69</v>
      </c>
    </row>
    <row r="715" spans="1:11" x14ac:dyDescent="0.35">
      <c r="A715">
        <v>199</v>
      </c>
      <c r="B715" t="str">
        <f t="shared" si="141"/>
        <v>11</v>
      </c>
      <c r="C715">
        <v>6146</v>
      </c>
      <c r="D715" t="str">
        <f t="shared" si="147"/>
        <v>00</v>
      </c>
      <c r="E715" t="str">
        <f>"042"</f>
        <v>042</v>
      </c>
      <c r="F715">
        <v>6</v>
      </c>
      <c r="G715" t="str">
        <f>"99"</f>
        <v>99</v>
      </c>
      <c r="H715" t="str">
        <f>"0"</f>
        <v>0</v>
      </c>
      <c r="I715" t="str">
        <f t="shared" si="150"/>
        <v>00</v>
      </c>
      <c r="J715" t="s">
        <v>25</v>
      </c>
      <c r="K715">
        <v>0</v>
      </c>
    </row>
    <row r="716" spans="1:11" x14ac:dyDescent="0.35">
      <c r="A716">
        <v>199</v>
      </c>
      <c r="B716" t="str">
        <f t="shared" si="141"/>
        <v>11</v>
      </c>
      <c r="C716">
        <v>6146</v>
      </c>
      <c r="D716" t="str">
        <f t="shared" si="147"/>
        <v>00</v>
      </c>
      <c r="E716" t="str">
        <f>"101"</f>
        <v>101</v>
      </c>
      <c r="F716">
        <v>6</v>
      </c>
      <c r="G716" t="str">
        <f>"11"</f>
        <v>11</v>
      </c>
      <c r="H716" t="str">
        <f>"0"</f>
        <v>0</v>
      </c>
      <c r="I716" t="str">
        <f t="shared" si="150"/>
        <v>00</v>
      </c>
      <c r="J716" t="s">
        <v>25</v>
      </c>
      <c r="K716" s="1">
        <v>57328.26</v>
      </c>
    </row>
    <row r="717" spans="1:11" x14ac:dyDescent="0.35">
      <c r="A717">
        <v>199</v>
      </c>
      <c r="B717" t="str">
        <f t="shared" si="141"/>
        <v>11</v>
      </c>
      <c r="C717">
        <v>6146</v>
      </c>
      <c r="D717" t="str">
        <f t="shared" si="147"/>
        <v>00</v>
      </c>
      <c r="E717" t="str">
        <f>"101"</f>
        <v>101</v>
      </c>
      <c r="F717">
        <v>6</v>
      </c>
      <c r="G717" t="str">
        <f>"23"</f>
        <v>23</v>
      </c>
      <c r="H717" t="str">
        <f>"S"</f>
        <v>S</v>
      </c>
      <c r="I717" t="str">
        <f t="shared" si="150"/>
        <v>00</v>
      </c>
      <c r="J717" t="s">
        <v>166</v>
      </c>
      <c r="K717">
        <v>845.5</v>
      </c>
    </row>
    <row r="718" spans="1:11" x14ac:dyDescent="0.35">
      <c r="A718">
        <v>199</v>
      </c>
      <c r="B718" t="str">
        <f t="shared" si="141"/>
        <v>11</v>
      </c>
      <c r="C718">
        <v>6146</v>
      </c>
      <c r="D718" t="str">
        <f t="shared" si="147"/>
        <v>00</v>
      </c>
      <c r="E718" t="str">
        <f>"101"</f>
        <v>101</v>
      </c>
      <c r="F718">
        <v>6</v>
      </c>
      <c r="G718" t="str">
        <f>"30"</f>
        <v>30</v>
      </c>
      <c r="H718" t="str">
        <f>"0"</f>
        <v>0</v>
      </c>
      <c r="I718" t="str">
        <f t="shared" si="150"/>
        <v>00</v>
      </c>
      <c r="J718" t="s">
        <v>25</v>
      </c>
      <c r="K718">
        <v>609.66</v>
      </c>
    </row>
    <row r="719" spans="1:11" x14ac:dyDescent="0.35">
      <c r="A719">
        <v>199</v>
      </c>
      <c r="B719" t="str">
        <f t="shared" si="141"/>
        <v>11</v>
      </c>
      <c r="C719">
        <v>6146</v>
      </c>
      <c r="D719" t="str">
        <f t="shared" si="147"/>
        <v>00</v>
      </c>
      <c r="E719" t="str">
        <f>"102"</f>
        <v>102</v>
      </c>
      <c r="F719">
        <v>6</v>
      </c>
      <c r="G719" t="str">
        <f>"11"</f>
        <v>11</v>
      </c>
      <c r="H719" t="str">
        <f>"0"</f>
        <v>0</v>
      </c>
      <c r="I719" t="str">
        <f t="shared" si="150"/>
        <v>00</v>
      </c>
      <c r="J719" t="s">
        <v>167</v>
      </c>
      <c r="K719" s="1">
        <v>54303.21</v>
      </c>
    </row>
    <row r="720" spans="1:11" x14ac:dyDescent="0.35">
      <c r="A720">
        <v>199</v>
      </c>
      <c r="B720" t="str">
        <f t="shared" si="141"/>
        <v>11</v>
      </c>
      <c r="C720">
        <v>6146</v>
      </c>
      <c r="D720" t="str">
        <f t="shared" si="147"/>
        <v>00</v>
      </c>
      <c r="E720" t="str">
        <f>"102"</f>
        <v>102</v>
      </c>
      <c r="F720">
        <v>6</v>
      </c>
      <c r="G720" t="str">
        <f>"23"</f>
        <v>23</v>
      </c>
      <c r="H720" t="str">
        <f>"S"</f>
        <v>S</v>
      </c>
      <c r="I720" t="str">
        <f t="shared" si="150"/>
        <v>00</v>
      </c>
      <c r="J720" t="s">
        <v>166</v>
      </c>
      <c r="K720" s="1">
        <v>9278.32</v>
      </c>
    </row>
    <row r="721" spans="1:11" x14ac:dyDescent="0.35">
      <c r="A721">
        <v>199</v>
      </c>
      <c r="B721" t="str">
        <f t="shared" si="141"/>
        <v>11</v>
      </c>
      <c r="C721">
        <v>6146</v>
      </c>
      <c r="D721" t="str">
        <f t="shared" si="147"/>
        <v>00</v>
      </c>
      <c r="E721" t="str">
        <f>"102"</f>
        <v>102</v>
      </c>
      <c r="F721">
        <v>6</v>
      </c>
      <c r="G721" t="str">
        <f>"25"</f>
        <v>25</v>
      </c>
      <c r="H721" t="str">
        <f>"S"</f>
        <v>S</v>
      </c>
      <c r="I721" t="str">
        <f>"41"</f>
        <v>41</v>
      </c>
      <c r="J721" t="s">
        <v>25</v>
      </c>
      <c r="K721">
        <v>0</v>
      </c>
    </row>
    <row r="722" spans="1:11" x14ac:dyDescent="0.35">
      <c r="A722">
        <v>199</v>
      </c>
      <c r="B722" t="str">
        <f t="shared" si="141"/>
        <v>11</v>
      </c>
      <c r="C722">
        <v>6146</v>
      </c>
      <c r="D722" t="str">
        <f t="shared" si="147"/>
        <v>00</v>
      </c>
      <c r="E722" t="str">
        <f>"102"</f>
        <v>102</v>
      </c>
      <c r="F722">
        <v>6</v>
      </c>
      <c r="G722" t="str">
        <f>"30"</f>
        <v>30</v>
      </c>
      <c r="H722" t="str">
        <f>"0"</f>
        <v>0</v>
      </c>
      <c r="I722" t="str">
        <f>"00"</f>
        <v>00</v>
      </c>
      <c r="J722" t="s">
        <v>167</v>
      </c>
      <c r="K722">
        <v>302.36</v>
      </c>
    </row>
    <row r="723" spans="1:11" x14ac:dyDescent="0.35">
      <c r="A723">
        <v>199</v>
      </c>
      <c r="B723" t="str">
        <f t="shared" si="141"/>
        <v>11</v>
      </c>
      <c r="C723">
        <v>6146</v>
      </c>
      <c r="D723" t="str">
        <f t="shared" si="147"/>
        <v>00</v>
      </c>
      <c r="E723" t="str">
        <f>"103"</f>
        <v>103</v>
      </c>
      <c r="F723">
        <v>6</v>
      </c>
      <c r="G723" t="str">
        <f>"11"</f>
        <v>11</v>
      </c>
      <c r="H723" t="str">
        <f>"0"</f>
        <v>0</v>
      </c>
      <c r="I723" t="str">
        <f>"00"</f>
        <v>00</v>
      </c>
      <c r="J723" t="s">
        <v>25</v>
      </c>
      <c r="K723" s="1">
        <v>50830.71</v>
      </c>
    </row>
    <row r="724" spans="1:11" x14ac:dyDescent="0.35">
      <c r="A724">
        <v>199</v>
      </c>
      <c r="B724" t="str">
        <f t="shared" si="141"/>
        <v>11</v>
      </c>
      <c r="C724">
        <v>6146</v>
      </c>
      <c r="D724" t="str">
        <f t="shared" si="147"/>
        <v>00</v>
      </c>
      <c r="E724" t="str">
        <f>"103"</f>
        <v>103</v>
      </c>
      <c r="F724">
        <v>6</v>
      </c>
      <c r="G724" t="str">
        <f>"23"</f>
        <v>23</v>
      </c>
      <c r="H724" t="str">
        <f>"S"</f>
        <v>S</v>
      </c>
      <c r="I724" t="str">
        <f>"00"</f>
        <v>00</v>
      </c>
      <c r="J724" t="s">
        <v>166</v>
      </c>
      <c r="K724" s="1">
        <v>2599.1999999999998</v>
      </c>
    </row>
    <row r="725" spans="1:11" x14ac:dyDescent="0.35">
      <c r="A725">
        <v>199</v>
      </c>
      <c r="B725" t="str">
        <f t="shared" si="141"/>
        <v>11</v>
      </c>
      <c r="C725">
        <v>6146</v>
      </c>
      <c r="D725" t="str">
        <f t="shared" si="147"/>
        <v>00</v>
      </c>
      <c r="E725" t="str">
        <f>"103"</f>
        <v>103</v>
      </c>
      <c r="F725">
        <v>6</v>
      </c>
      <c r="G725" t="str">
        <f>"30"</f>
        <v>30</v>
      </c>
      <c r="H725" t="str">
        <f>"0"</f>
        <v>0</v>
      </c>
      <c r="I725" t="str">
        <f>"00"</f>
        <v>00</v>
      </c>
      <c r="J725" t="s">
        <v>25</v>
      </c>
      <c r="K725" s="1">
        <v>1353.67</v>
      </c>
    </row>
    <row r="726" spans="1:11" x14ac:dyDescent="0.35">
      <c r="A726">
        <v>199</v>
      </c>
      <c r="B726" t="str">
        <f t="shared" si="141"/>
        <v>11</v>
      </c>
      <c r="C726">
        <v>6146</v>
      </c>
      <c r="D726" t="str">
        <f t="shared" si="147"/>
        <v>00</v>
      </c>
      <c r="E726" t="str">
        <f>"105"</f>
        <v>105</v>
      </c>
      <c r="F726">
        <v>6</v>
      </c>
      <c r="G726" t="str">
        <f>"11"</f>
        <v>11</v>
      </c>
      <c r="H726" t="str">
        <f>"0"</f>
        <v>0</v>
      </c>
      <c r="I726" t="str">
        <f>"00"</f>
        <v>00</v>
      </c>
      <c r="J726" t="s">
        <v>25</v>
      </c>
      <c r="K726" s="1">
        <v>34129.03</v>
      </c>
    </row>
    <row r="727" spans="1:11" x14ac:dyDescent="0.35">
      <c r="A727">
        <v>199</v>
      </c>
      <c r="B727" t="str">
        <f t="shared" si="141"/>
        <v>11</v>
      </c>
      <c r="C727">
        <v>6146</v>
      </c>
      <c r="D727" t="str">
        <f t="shared" si="147"/>
        <v>00</v>
      </c>
      <c r="E727" t="str">
        <f>"105"</f>
        <v>105</v>
      </c>
      <c r="F727">
        <v>6</v>
      </c>
      <c r="G727" t="str">
        <f>"25"</f>
        <v>25</v>
      </c>
      <c r="H727" t="str">
        <f>"S"</f>
        <v>S</v>
      </c>
      <c r="I727" t="str">
        <f>"41"</f>
        <v>41</v>
      </c>
      <c r="J727" t="s">
        <v>25</v>
      </c>
      <c r="K727" s="1">
        <v>1266.3599999999999</v>
      </c>
    </row>
    <row r="728" spans="1:11" x14ac:dyDescent="0.35">
      <c r="A728">
        <v>199</v>
      </c>
      <c r="B728" t="str">
        <f t="shared" si="141"/>
        <v>11</v>
      </c>
      <c r="C728">
        <v>6146</v>
      </c>
      <c r="D728" t="str">
        <f t="shared" si="147"/>
        <v>00</v>
      </c>
      <c r="E728" t="str">
        <f>"105"</f>
        <v>105</v>
      </c>
      <c r="F728">
        <v>6</v>
      </c>
      <c r="G728" t="str">
        <f>"30"</f>
        <v>30</v>
      </c>
      <c r="H728" t="str">
        <f>"0"</f>
        <v>0</v>
      </c>
      <c r="I728" t="str">
        <f>"00"</f>
        <v>00</v>
      </c>
      <c r="J728" t="s">
        <v>25</v>
      </c>
      <c r="K728" s="1">
        <v>1903.98</v>
      </c>
    </row>
    <row r="729" spans="1:11" x14ac:dyDescent="0.35">
      <c r="A729">
        <v>199</v>
      </c>
      <c r="B729" t="str">
        <f t="shared" si="141"/>
        <v>11</v>
      </c>
      <c r="C729">
        <v>6146</v>
      </c>
      <c r="D729" t="str">
        <f t="shared" si="147"/>
        <v>00</v>
      </c>
      <c r="E729" t="str">
        <f>"105"</f>
        <v>105</v>
      </c>
      <c r="F729">
        <v>6</v>
      </c>
      <c r="G729" t="str">
        <f>"32"</f>
        <v>32</v>
      </c>
      <c r="H729" t="str">
        <f>"0"</f>
        <v>0</v>
      </c>
      <c r="I729" t="str">
        <f>"00"</f>
        <v>00</v>
      </c>
      <c r="J729" t="s">
        <v>25</v>
      </c>
      <c r="K729" s="1">
        <v>1592.64</v>
      </c>
    </row>
    <row r="730" spans="1:11" x14ac:dyDescent="0.35">
      <c r="A730">
        <v>199</v>
      </c>
      <c r="B730" t="str">
        <f t="shared" ref="B730:B793" si="151">"11"</f>
        <v>11</v>
      </c>
      <c r="C730">
        <v>6146</v>
      </c>
      <c r="D730" t="str">
        <f t="shared" si="147"/>
        <v>00</v>
      </c>
      <c r="E730" t="str">
        <f>"107"</f>
        <v>107</v>
      </c>
      <c r="F730">
        <v>6</v>
      </c>
      <c r="G730" t="str">
        <f>"11"</f>
        <v>11</v>
      </c>
      <c r="H730" t="str">
        <f>"0"</f>
        <v>0</v>
      </c>
      <c r="I730" t="str">
        <f>"00"</f>
        <v>00</v>
      </c>
      <c r="J730" t="s">
        <v>25</v>
      </c>
      <c r="K730" s="1">
        <v>51966.79</v>
      </c>
    </row>
    <row r="731" spans="1:11" x14ac:dyDescent="0.35">
      <c r="A731">
        <v>199</v>
      </c>
      <c r="B731" t="str">
        <f t="shared" si="151"/>
        <v>11</v>
      </c>
      <c r="C731">
        <v>6146</v>
      </c>
      <c r="D731" t="str">
        <f t="shared" si="147"/>
        <v>00</v>
      </c>
      <c r="E731" t="str">
        <f>"107"</f>
        <v>107</v>
      </c>
      <c r="F731">
        <v>6</v>
      </c>
      <c r="G731" t="str">
        <f>"23"</f>
        <v>23</v>
      </c>
      <c r="H731" t="str">
        <f>"S"</f>
        <v>S</v>
      </c>
      <c r="I731" t="str">
        <f>"00"</f>
        <v>00</v>
      </c>
      <c r="J731" t="s">
        <v>166</v>
      </c>
      <c r="K731" s="1">
        <v>8477.01</v>
      </c>
    </row>
    <row r="732" spans="1:11" x14ac:dyDescent="0.35">
      <c r="A732">
        <v>199</v>
      </c>
      <c r="B732" t="str">
        <f t="shared" si="151"/>
        <v>11</v>
      </c>
      <c r="C732">
        <v>6146</v>
      </c>
      <c r="D732" t="str">
        <f t="shared" si="147"/>
        <v>00</v>
      </c>
      <c r="E732" t="str">
        <f>"107"</f>
        <v>107</v>
      </c>
      <c r="F732">
        <v>6</v>
      </c>
      <c r="G732" t="str">
        <f>"25"</f>
        <v>25</v>
      </c>
      <c r="H732" t="str">
        <f>"S"</f>
        <v>S</v>
      </c>
      <c r="I732" t="str">
        <f>"41"</f>
        <v>41</v>
      </c>
      <c r="J732" t="s">
        <v>25</v>
      </c>
      <c r="K732">
        <v>421.99</v>
      </c>
    </row>
    <row r="733" spans="1:11" x14ac:dyDescent="0.35">
      <c r="A733">
        <v>199</v>
      </c>
      <c r="B733" t="str">
        <f t="shared" si="151"/>
        <v>11</v>
      </c>
      <c r="C733">
        <v>6146</v>
      </c>
      <c r="D733" t="str">
        <f t="shared" si="147"/>
        <v>00</v>
      </c>
      <c r="E733" t="str">
        <f>"107"</f>
        <v>107</v>
      </c>
      <c r="F733">
        <v>6</v>
      </c>
      <c r="G733" t="str">
        <f>"32"</f>
        <v>32</v>
      </c>
      <c r="H733" t="str">
        <f>"0"</f>
        <v>0</v>
      </c>
      <c r="I733" t="str">
        <f>"00"</f>
        <v>00</v>
      </c>
      <c r="J733" t="s">
        <v>25</v>
      </c>
      <c r="K733" s="1">
        <v>6005.03</v>
      </c>
    </row>
    <row r="734" spans="1:11" x14ac:dyDescent="0.35">
      <c r="A734">
        <v>199</v>
      </c>
      <c r="B734" t="str">
        <f t="shared" si="151"/>
        <v>11</v>
      </c>
      <c r="C734">
        <v>6146</v>
      </c>
      <c r="D734" t="str">
        <f t="shared" si="147"/>
        <v>00</v>
      </c>
      <c r="E734" t="str">
        <f>"728"</f>
        <v>728</v>
      </c>
      <c r="F734">
        <v>6</v>
      </c>
      <c r="G734" t="str">
        <f>"11"</f>
        <v>11</v>
      </c>
      <c r="H734" t="str">
        <f>"0"</f>
        <v>0</v>
      </c>
      <c r="I734" t="str">
        <f>"00"</f>
        <v>00</v>
      </c>
      <c r="J734" t="s">
        <v>25</v>
      </c>
      <c r="K734" s="1">
        <v>1940.09</v>
      </c>
    </row>
    <row r="735" spans="1:11" x14ac:dyDescent="0.35">
      <c r="A735">
        <v>199</v>
      </c>
      <c r="B735" t="str">
        <f t="shared" si="151"/>
        <v>11</v>
      </c>
      <c r="C735">
        <v>6146</v>
      </c>
      <c r="D735" t="str">
        <f t="shared" si="147"/>
        <v>00</v>
      </c>
      <c r="E735" t="str">
        <f t="shared" ref="E735:E742" si="152">"999"</f>
        <v>999</v>
      </c>
      <c r="F735">
        <v>6</v>
      </c>
      <c r="G735" t="str">
        <f>"11"</f>
        <v>11</v>
      </c>
      <c r="H735" t="str">
        <f>"0"</f>
        <v>0</v>
      </c>
      <c r="I735" t="str">
        <f>"00"</f>
        <v>00</v>
      </c>
      <c r="J735" t="s">
        <v>25</v>
      </c>
      <c r="K735">
        <v>647.79999999999995</v>
      </c>
    </row>
    <row r="736" spans="1:11" x14ac:dyDescent="0.35">
      <c r="A736">
        <v>199</v>
      </c>
      <c r="B736" t="str">
        <f t="shared" si="151"/>
        <v>11</v>
      </c>
      <c r="C736">
        <v>6146</v>
      </c>
      <c r="D736" t="str">
        <f t="shared" si="147"/>
        <v>00</v>
      </c>
      <c r="E736" t="str">
        <f t="shared" si="152"/>
        <v>999</v>
      </c>
      <c r="F736">
        <v>6</v>
      </c>
      <c r="G736" t="str">
        <f>"21"</f>
        <v>21</v>
      </c>
      <c r="H736" t="str">
        <f>"S"</f>
        <v>S</v>
      </c>
      <c r="I736" t="str">
        <f>"GT"</f>
        <v>GT</v>
      </c>
      <c r="J736" t="s">
        <v>168</v>
      </c>
      <c r="K736" s="1">
        <v>2878.51</v>
      </c>
    </row>
    <row r="737" spans="1:11" x14ac:dyDescent="0.35">
      <c r="A737">
        <v>199</v>
      </c>
      <c r="B737" t="str">
        <f t="shared" si="151"/>
        <v>11</v>
      </c>
      <c r="C737">
        <v>6146</v>
      </c>
      <c r="D737" t="str">
        <f t="shared" si="147"/>
        <v>00</v>
      </c>
      <c r="E737" t="str">
        <f t="shared" si="152"/>
        <v>999</v>
      </c>
      <c r="F737">
        <v>6</v>
      </c>
      <c r="G737" t="str">
        <f>"23"</f>
        <v>23</v>
      </c>
      <c r="H737" t="str">
        <f>"S"</f>
        <v>S</v>
      </c>
      <c r="I737" t="str">
        <f>"HB"</f>
        <v>HB</v>
      </c>
      <c r="J737" t="s">
        <v>25</v>
      </c>
      <c r="K737" s="1">
        <v>1263.8599999999999</v>
      </c>
    </row>
    <row r="738" spans="1:11" x14ac:dyDescent="0.35">
      <c r="A738">
        <v>199</v>
      </c>
      <c r="B738" t="str">
        <f t="shared" si="151"/>
        <v>11</v>
      </c>
      <c r="C738">
        <v>6146</v>
      </c>
      <c r="D738" t="str">
        <f t="shared" si="147"/>
        <v>00</v>
      </c>
      <c r="E738" t="str">
        <f t="shared" si="152"/>
        <v>999</v>
      </c>
      <c r="F738">
        <v>6</v>
      </c>
      <c r="G738" t="str">
        <f>"23"</f>
        <v>23</v>
      </c>
      <c r="H738" t="str">
        <f>"S"</f>
        <v>S</v>
      </c>
      <c r="I738" t="str">
        <f>"SA"</f>
        <v>SA</v>
      </c>
      <c r="J738" t="s">
        <v>25</v>
      </c>
      <c r="K738" s="1">
        <v>7710.19</v>
      </c>
    </row>
    <row r="739" spans="1:11" x14ac:dyDescent="0.35">
      <c r="A739">
        <v>199</v>
      </c>
      <c r="B739" t="str">
        <f t="shared" si="151"/>
        <v>11</v>
      </c>
      <c r="C739">
        <v>6146</v>
      </c>
      <c r="D739" t="str">
        <f t="shared" si="147"/>
        <v>00</v>
      </c>
      <c r="E739" t="str">
        <f t="shared" si="152"/>
        <v>999</v>
      </c>
      <c r="F739">
        <v>6</v>
      </c>
      <c r="G739" t="str">
        <f>"23"</f>
        <v>23</v>
      </c>
      <c r="H739" t="str">
        <f>"S"</f>
        <v>S</v>
      </c>
      <c r="I739" t="str">
        <f>"ST"</f>
        <v>ST</v>
      </c>
      <c r="J739" t="s">
        <v>25</v>
      </c>
      <c r="K739" s="1">
        <v>4230.05</v>
      </c>
    </row>
    <row r="740" spans="1:11" x14ac:dyDescent="0.35">
      <c r="A740">
        <v>199</v>
      </c>
      <c r="B740" t="str">
        <f t="shared" si="151"/>
        <v>11</v>
      </c>
      <c r="C740">
        <v>6146</v>
      </c>
      <c r="D740" t="str">
        <f t="shared" si="147"/>
        <v>00</v>
      </c>
      <c r="E740" t="str">
        <f t="shared" si="152"/>
        <v>999</v>
      </c>
      <c r="F740">
        <v>6</v>
      </c>
      <c r="G740" t="str">
        <f>"24"</f>
        <v>24</v>
      </c>
      <c r="H740" t="str">
        <f>"S"</f>
        <v>S</v>
      </c>
      <c r="I740" t="str">
        <f>"53"</f>
        <v>53</v>
      </c>
      <c r="J740" t="s">
        <v>169</v>
      </c>
      <c r="K740" s="1">
        <v>6478.94</v>
      </c>
    </row>
    <row r="741" spans="1:11" x14ac:dyDescent="0.35">
      <c r="A741">
        <v>199</v>
      </c>
      <c r="B741" t="str">
        <f t="shared" si="151"/>
        <v>11</v>
      </c>
      <c r="C741">
        <v>6146</v>
      </c>
      <c r="D741" t="str">
        <f t="shared" si="147"/>
        <v>00</v>
      </c>
      <c r="E741" t="str">
        <f t="shared" si="152"/>
        <v>999</v>
      </c>
      <c r="F741">
        <v>6</v>
      </c>
      <c r="G741" t="str">
        <f>"99"</f>
        <v>99</v>
      </c>
      <c r="H741" t="str">
        <f>"R"</f>
        <v>R</v>
      </c>
      <c r="I741" t="str">
        <f>"00"</f>
        <v>00</v>
      </c>
      <c r="J741" t="s">
        <v>25</v>
      </c>
      <c r="K741">
        <v>0</v>
      </c>
    </row>
    <row r="742" spans="1:11" x14ac:dyDescent="0.35">
      <c r="A742">
        <v>199</v>
      </c>
      <c r="B742" t="str">
        <f t="shared" si="151"/>
        <v>11</v>
      </c>
      <c r="C742">
        <v>6146</v>
      </c>
      <c r="D742" t="str">
        <f>"01"</f>
        <v>01</v>
      </c>
      <c r="E742" t="str">
        <f t="shared" si="152"/>
        <v>999</v>
      </c>
      <c r="F742">
        <v>6</v>
      </c>
      <c r="G742" t="str">
        <f>"23"</f>
        <v>23</v>
      </c>
      <c r="H742" t="str">
        <f>"S"</f>
        <v>S</v>
      </c>
      <c r="I742" t="str">
        <f>"LD"</f>
        <v>LD</v>
      </c>
      <c r="J742" t="s">
        <v>25</v>
      </c>
      <c r="K742">
        <v>131.72</v>
      </c>
    </row>
    <row r="743" spans="1:11" x14ac:dyDescent="0.35">
      <c r="A743">
        <v>199</v>
      </c>
      <c r="B743" t="str">
        <f t="shared" si="151"/>
        <v>11</v>
      </c>
      <c r="C743">
        <v>6146</v>
      </c>
      <c r="D743" t="str">
        <f>"13"</f>
        <v>13</v>
      </c>
      <c r="E743" t="str">
        <f>"042"</f>
        <v>042</v>
      </c>
      <c r="F743">
        <v>6</v>
      </c>
      <c r="G743" t="str">
        <f t="shared" ref="G743:G751" si="153">"11"</f>
        <v>11</v>
      </c>
      <c r="H743" t="str">
        <f t="shared" ref="H743:H758" si="154">"0"</f>
        <v>0</v>
      </c>
      <c r="I743" t="str">
        <f>"00"</f>
        <v>00</v>
      </c>
      <c r="J743" t="s">
        <v>25</v>
      </c>
      <c r="K743">
        <v>0</v>
      </c>
    </row>
    <row r="744" spans="1:11" x14ac:dyDescent="0.35">
      <c r="A744">
        <v>199</v>
      </c>
      <c r="B744" t="str">
        <f t="shared" si="151"/>
        <v>11</v>
      </c>
      <c r="C744">
        <v>6146</v>
      </c>
      <c r="D744" t="str">
        <f>"13"</f>
        <v>13</v>
      </c>
      <c r="E744" t="str">
        <f>"102"</f>
        <v>102</v>
      </c>
      <c r="F744">
        <v>6</v>
      </c>
      <c r="G744" t="str">
        <f t="shared" si="153"/>
        <v>11</v>
      </c>
      <c r="H744" t="str">
        <f t="shared" si="154"/>
        <v>0</v>
      </c>
      <c r="I744" t="str">
        <f>"00"</f>
        <v>00</v>
      </c>
      <c r="J744" t="s">
        <v>25</v>
      </c>
      <c r="K744">
        <v>0</v>
      </c>
    </row>
    <row r="745" spans="1:11" x14ac:dyDescent="0.35">
      <c r="A745">
        <v>199</v>
      </c>
      <c r="B745" t="str">
        <f t="shared" si="151"/>
        <v>11</v>
      </c>
      <c r="C745">
        <v>6146</v>
      </c>
      <c r="D745" t="str">
        <f>"13"</f>
        <v>13</v>
      </c>
      <c r="E745" t="str">
        <f>"107"</f>
        <v>107</v>
      </c>
      <c r="F745">
        <v>6</v>
      </c>
      <c r="G745" t="str">
        <f t="shared" si="153"/>
        <v>11</v>
      </c>
      <c r="H745" t="str">
        <f t="shared" si="154"/>
        <v>0</v>
      </c>
      <c r="I745" t="str">
        <f>"00"</f>
        <v>00</v>
      </c>
      <c r="J745" t="s">
        <v>25</v>
      </c>
      <c r="K745">
        <v>0</v>
      </c>
    </row>
    <row r="746" spans="1:11" x14ac:dyDescent="0.35">
      <c r="A746">
        <v>199</v>
      </c>
      <c r="B746" t="str">
        <f t="shared" si="151"/>
        <v>11</v>
      </c>
      <c r="C746">
        <v>6146</v>
      </c>
      <c r="D746" t="str">
        <f>"14"</f>
        <v>14</v>
      </c>
      <c r="E746" t="str">
        <f>"001"</f>
        <v>001</v>
      </c>
      <c r="F746">
        <v>6</v>
      </c>
      <c r="G746" t="str">
        <f t="shared" si="153"/>
        <v>11</v>
      </c>
      <c r="H746" t="str">
        <f t="shared" si="154"/>
        <v>0</v>
      </c>
      <c r="I746" t="str">
        <f>"DC"</f>
        <v>DC</v>
      </c>
      <c r="J746" t="s">
        <v>25</v>
      </c>
      <c r="K746">
        <v>37.229999999999997</v>
      </c>
    </row>
    <row r="747" spans="1:11" x14ac:dyDescent="0.35">
      <c r="A747">
        <v>199</v>
      </c>
      <c r="B747" t="str">
        <f t="shared" si="151"/>
        <v>11</v>
      </c>
      <c r="C747">
        <v>6146</v>
      </c>
      <c r="D747" t="str">
        <f>"26"</f>
        <v>26</v>
      </c>
      <c r="E747" t="str">
        <f>"001"</f>
        <v>001</v>
      </c>
      <c r="F747">
        <v>6</v>
      </c>
      <c r="G747" t="str">
        <f t="shared" si="153"/>
        <v>11</v>
      </c>
      <c r="H747" t="str">
        <f t="shared" si="154"/>
        <v>0</v>
      </c>
      <c r="I747" t="str">
        <f>"DC"</f>
        <v>DC</v>
      </c>
      <c r="J747" t="s">
        <v>25</v>
      </c>
      <c r="K747">
        <v>27.63</v>
      </c>
    </row>
    <row r="748" spans="1:11" x14ac:dyDescent="0.35">
      <c r="A748">
        <v>199</v>
      </c>
      <c r="B748" t="str">
        <f t="shared" si="151"/>
        <v>11</v>
      </c>
      <c r="C748">
        <v>6146</v>
      </c>
      <c r="D748" t="str">
        <f>"27"</f>
        <v>27</v>
      </c>
      <c r="E748" t="str">
        <f>"001"</f>
        <v>001</v>
      </c>
      <c r="F748">
        <v>6</v>
      </c>
      <c r="G748" t="str">
        <f t="shared" si="153"/>
        <v>11</v>
      </c>
      <c r="H748" t="str">
        <f t="shared" si="154"/>
        <v>0</v>
      </c>
      <c r="I748" t="str">
        <f>"00"</f>
        <v>00</v>
      </c>
      <c r="J748" t="s">
        <v>25</v>
      </c>
      <c r="K748" s="1">
        <v>1107.46</v>
      </c>
    </row>
    <row r="749" spans="1:11" x14ac:dyDescent="0.35">
      <c r="A749">
        <v>199</v>
      </c>
      <c r="B749" t="str">
        <f t="shared" si="151"/>
        <v>11</v>
      </c>
      <c r="C749">
        <v>6146</v>
      </c>
      <c r="D749" t="str">
        <f>"27"</f>
        <v>27</v>
      </c>
      <c r="E749" t="str">
        <f>"001"</f>
        <v>001</v>
      </c>
      <c r="F749">
        <v>6</v>
      </c>
      <c r="G749" t="str">
        <f t="shared" si="153"/>
        <v>11</v>
      </c>
      <c r="H749" t="str">
        <f t="shared" si="154"/>
        <v>0</v>
      </c>
      <c r="I749" t="str">
        <f>"DC"</f>
        <v>DC</v>
      </c>
      <c r="J749" t="s">
        <v>25</v>
      </c>
      <c r="K749">
        <v>32.770000000000003</v>
      </c>
    </row>
    <row r="750" spans="1:11" x14ac:dyDescent="0.35">
      <c r="A750">
        <v>199</v>
      </c>
      <c r="B750" t="str">
        <f t="shared" si="151"/>
        <v>11</v>
      </c>
      <c r="C750">
        <v>6146</v>
      </c>
      <c r="D750" t="str">
        <f>"27"</f>
        <v>27</v>
      </c>
      <c r="E750" t="str">
        <f>"041"</f>
        <v>041</v>
      </c>
      <c r="F750">
        <v>6</v>
      </c>
      <c r="G750" t="str">
        <f t="shared" si="153"/>
        <v>11</v>
      </c>
      <c r="H750" t="str">
        <f t="shared" si="154"/>
        <v>0</v>
      </c>
      <c r="I750" t="str">
        <f>"00"</f>
        <v>00</v>
      </c>
      <c r="J750" t="s">
        <v>25</v>
      </c>
      <c r="K750">
        <v>980.24</v>
      </c>
    </row>
    <row r="751" spans="1:11" x14ac:dyDescent="0.35">
      <c r="A751">
        <v>199</v>
      </c>
      <c r="B751" t="str">
        <f t="shared" si="151"/>
        <v>11</v>
      </c>
      <c r="C751">
        <v>6146</v>
      </c>
      <c r="D751" t="str">
        <f>"27"</f>
        <v>27</v>
      </c>
      <c r="E751" t="str">
        <f>"042"</f>
        <v>042</v>
      </c>
      <c r="F751">
        <v>6</v>
      </c>
      <c r="G751" t="str">
        <f t="shared" si="153"/>
        <v>11</v>
      </c>
      <c r="H751" t="str">
        <f t="shared" si="154"/>
        <v>0</v>
      </c>
      <c r="I751" t="str">
        <f>"00"</f>
        <v>00</v>
      </c>
      <c r="J751" t="s">
        <v>25</v>
      </c>
      <c r="K751">
        <v>188.18</v>
      </c>
    </row>
    <row r="752" spans="1:11" x14ac:dyDescent="0.35">
      <c r="A752">
        <v>199</v>
      </c>
      <c r="B752" t="str">
        <f t="shared" si="151"/>
        <v>11</v>
      </c>
      <c r="C752">
        <v>6146</v>
      </c>
      <c r="D752" t="str">
        <f>"27"</f>
        <v>27</v>
      </c>
      <c r="E752" t="str">
        <f>"042"</f>
        <v>042</v>
      </c>
      <c r="F752">
        <v>6</v>
      </c>
      <c r="G752" t="str">
        <f>"23"</f>
        <v>23</v>
      </c>
      <c r="H752" t="str">
        <f t="shared" si="154"/>
        <v>0</v>
      </c>
      <c r="I752" t="str">
        <f>"00"</f>
        <v>00</v>
      </c>
      <c r="J752" t="s">
        <v>25</v>
      </c>
      <c r="K752">
        <v>44.18</v>
      </c>
    </row>
    <row r="753" spans="1:11" x14ac:dyDescent="0.35">
      <c r="A753">
        <v>199</v>
      </c>
      <c r="B753" t="str">
        <f t="shared" si="151"/>
        <v>11</v>
      </c>
      <c r="C753">
        <v>6146</v>
      </c>
      <c r="D753" t="str">
        <f>"28"</f>
        <v>28</v>
      </c>
      <c r="E753" t="str">
        <f>"001"</f>
        <v>001</v>
      </c>
      <c r="F753">
        <v>6</v>
      </c>
      <c r="G753" t="str">
        <f>"11"</f>
        <v>11</v>
      </c>
      <c r="H753" t="str">
        <f t="shared" si="154"/>
        <v>0</v>
      </c>
      <c r="I753" t="str">
        <f>"DC"</f>
        <v>DC</v>
      </c>
      <c r="J753" t="s">
        <v>25</v>
      </c>
      <c r="K753">
        <v>35.880000000000003</v>
      </c>
    </row>
    <row r="754" spans="1:11" x14ac:dyDescent="0.35">
      <c r="A754">
        <v>199</v>
      </c>
      <c r="B754" t="str">
        <f t="shared" si="151"/>
        <v>11</v>
      </c>
      <c r="C754">
        <v>6146</v>
      </c>
      <c r="D754" t="str">
        <f>"29"</f>
        <v>29</v>
      </c>
      <c r="E754" t="str">
        <f>"001"</f>
        <v>001</v>
      </c>
      <c r="F754">
        <v>6</v>
      </c>
      <c r="G754" t="str">
        <f>"11"</f>
        <v>11</v>
      </c>
      <c r="H754" t="str">
        <f t="shared" si="154"/>
        <v>0</v>
      </c>
      <c r="I754" t="str">
        <f>"DC"</f>
        <v>DC</v>
      </c>
      <c r="J754" t="s">
        <v>25</v>
      </c>
      <c r="K754">
        <v>33.19</v>
      </c>
    </row>
    <row r="755" spans="1:11" x14ac:dyDescent="0.35">
      <c r="A755">
        <v>199</v>
      </c>
      <c r="B755" t="str">
        <f t="shared" si="151"/>
        <v>11</v>
      </c>
      <c r="C755">
        <v>6146</v>
      </c>
      <c r="D755" t="str">
        <f>"72"</f>
        <v>72</v>
      </c>
      <c r="E755" t="str">
        <f>"001"</f>
        <v>001</v>
      </c>
      <c r="F755">
        <v>6</v>
      </c>
      <c r="G755" t="str">
        <f>"11"</f>
        <v>11</v>
      </c>
      <c r="H755" t="str">
        <f t="shared" si="154"/>
        <v>0</v>
      </c>
      <c r="I755" t="str">
        <f>"DC"</f>
        <v>DC</v>
      </c>
      <c r="J755" t="s">
        <v>25</v>
      </c>
      <c r="K755">
        <v>34.69</v>
      </c>
    </row>
    <row r="756" spans="1:11" x14ac:dyDescent="0.35">
      <c r="A756">
        <v>199</v>
      </c>
      <c r="B756" t="str">
        <f t="shared" si="151"/>
        <v>11</v>
      </c>
      <c r="C756">
        <v>6146</v>
      </c>
      <c r="D756" t="str">
        <f>"85"</f>
        <v>85</v>
      </c>
      <c r="E756" t="str">
        <f>"999"</f>
        <v>999</v>
      </c>
      <c r="F756">
        <v>6</v>
      </c>
      <c r="G756" t="str">
        <f>"25"</f>
        <v>25</v>
      </c>
      <c r="H756" t="str">
        <f t="shared" si="154"/>
        <v>0</v>
      </c>
      <c r="I756" t="str">
        <f>"00"</f>
        <v>00</v>
      </c>
      <c r="J756" t="s">
        <v>25</v>
      </c>
      <c r="K756" s="1">
        <v>1347.52</v>
      </c>
    </row>
    <row r="757" spans="1:11" x14ac:dyDescent="0.35">
      <c r="A757">
        <v>199</v>
      </c>
      <c r="B757" t="str">
        <f t="shared" si="151"/>
        <v>11</v>
      </c>
      <c r="C757">
        <v>6146</v>
      </c>
      <c r="D757" t="str">
        <f>"85"</f>
        <v>85</v>
      </c>
      <c r="E757" t="str">
        <f>"999"</f>
        <v>999</v>
      </c>
      <c r="F757">
        <v>6</v>
      </c>
      <c r="G757" t="str">
        <f>"99"</f>
        <v>99</v>
      </c>
      <c r="H757" t="str">
        <f t="shared" si="154"/>
        <v>0</v>
      </c>
      <c r="I757" t="str">
        <f>"00"</f>
        <v>00</v>
      </c>
      <c r="J757" t="s">
        <v>25</v>
      </c>
      <c r="K757" s="1">
        <v>16559.45</v>
      </c>
    </row>
    <row r="758" spans="1:11" x14ac:dyDescent="0.35">
      <c r="A758">
        <v>199</v>
      </c>
      <c r="B758" t="str">
        <f t="shared" si="151"/>
        <v>11</v>
      </c>
      <c r="C758">
        <v>6219</v>
      </c>
      <c r="D758" t="str">
        <f>"00"</f>
        <v>00</v>
      </c>
      <c r="E758" t="str">
        <f>"001"</f>
        <v>001</v>
      </c>
      <c r="F758">
        <v>6</v>
      </c>
      <c r="G758" t="str">
        <f>"22"</f>
        <v>22</v>
      </c>
      <c r="H758" t="str">
        <f t="shared" si="154"/>
        <v>0</v>
      </c>
      <c r="I758" t="str">
        <f>"RB"</f>
        <v>RB</v>
      </c>
      <c r="J758" t="s">
        <v>170</v>
      </c>
      <c r="K758" s="1">
        <v>30000</v>
      </c>
    </row>
    <row r="759" spans="1:11" x14ac:dyDescent="0.35">
      <c r="A759">
        <v>199</v>
      </c>
      <c r="B759" t="str">
        <f t="shared" si="151"/>
        <v>11</v>
      </c>
      <c r="C759">
        <v>6219</v>
      </c>
      <c r="D759" t="str">
        <f>"00"</f>
        <v>00</v>
      </c>
      <c r="E759" t="str">
        <f>"001"</f>
        <v>001</v>
      </c>
      <c r="F759">
        <v>6</v>
      </c>
      <c r="G759" t="str">
        <f>"22"</f>
        <v>22</v>
      </c>
      <c r="H759" t="str">
        <f>"S"</f>
        <v>S</v>
      </c>
      <c r="I759" t="str">
        <f t="shared" ref="I759:I764" si="155">"00"</f>
        <v>00</v>
      </c>
      <c r="J759" t="s">
        <v>171</v>
      </c>
      <c r="K759" s="1">
        <v>1000</v>
      </c>
    </row>
    <row r="760" spans="1:11" x14ac:dyDescent="0.35">
      <c r="A760">
        <v>199</v>
      </c>
      <c r="B760" t="str">
        <f t="shared" si="151"/>
        <v>11</v>
      </c>
      <c r="C760">
        <v>6219</v>
      </c>
      <c r="D760" t="str">
        <f>"00"</f>
        <v>00</v>
      </c>
      <c r="E760" t="str">
        <f>"042"</f>
        <v>042</v>
      </c>
      <c r="F760">
        <v>6</v>
      </c>
      <c r="G760" t="str">
        <f>"11"</f>
        <v>11</v>
      </c>
      <c r="H760" t="str">
        <f>"0"</f>
        <v>0</v>
      </c>
      <c r="I760" t="str">
        <f t="shared" si="155"/>
        <v>00</v>
      </c>
      <c r="J760" t="s">
        <v>171</v>
      </c>
      <c r="K760">
        <v>150</v>
      </c>
    </row>
    <row r="761" spans="1:11" x14ac:dyDescent="0.35">
      <c r="A761">
        <v>199</v>
      </c>
      <c r="B761" t="str">
        <f t="shared" si="151"/>
        <v>11</v>
      </c>
      <c r="C761">
        <v>6219</v>
      </c>
      <c r="D761" t="str">
        <f>"00"</f>
        <v>00</v>
      </c>
      <c r="E761" t="str">
        <f>"999"</f>
        <v>999</v>
      </c>
      <c r="F761">
        <v>6</v>
      </c>
      <c r="G761" t="str">
        <f>"25"</f>
        <v>25</v>
      </c>
      <c r="H761" t="str">
        <f>"S"</f>
        <v>S</v>
      </c>
      <c r="I761" t="str">
        <f t="shared" si="155"/>
        <v>00</v>
      </c>
      <c r="J761" t="s">
        <v>171</v>
      </c>
      <c r="K761" s="1">
        <v>1000</v>
      </c>
    </row>
    <row r="762" spans="1:11" x14ac:dyDescent="0.35">
      <c r="A762">
        <v>199</v>
      </c>
      <c r="B762" t="str">
        <f t="shared" si="151"/>
        <v>11</v>
      </c>
      <c r="C762">
        <v>6219</v>
      </c>
      <c r="D762" t="str">
        <f>"15"</f>
        <v>15</v>
      </c>
      <c r="E762" t="str">
        <f>"001"</f>
        <v>001</v>
      </c>
      <c r="F762">
        <v>6</v>
      </c>
      <c r="G762" t="str">
        <f>"11"</f>
        <v>11</v>
      </c>
      <c r="H762" t="str">
        <f t="shared" ref="H762:H768" si="156">"0"</f>
        <v>0</v>
      </c>
      <c r="I762" t="str">
        <f t="shared" si="155"/>
        <v>00</v>
      </c>
      <c r="J762" t="s">
        <v>172</v>
      </c>
      <c r="K762" s="1">
        <v>5600</v>
      </c>
    </row>
    <row r="763" spans="1:11" x14ac:dyDescent="0.35">
      <c r="A763">
        <v>199</v>
      </c>
      <c r="B763" t="str">
        <f t="shared" si="151"/>
        <v>11</v>
      </c>
      <c r="C763">
        <v>6219</v>
      </c>
      <c r="D763" t="str">
        <f>"24"</f>
        <v>24</v>
      </c>
      <c r="E763" t="str">
        <f>"001"</f>
        <v>001</v>
      </c>
      <c r="F763">
        <v>6</v>
      </c>
      <c r="G763" t="str">
        <f>"11"</f>
        <v>11</v>
      </c>
      <c r="H763" t="str">
        <f t="shared" si="156"/>
        <v>0</v>
      </c>
      <c r="I763" t="str">
        <f t="shared" si="155"/>
        <v>00</v>
      </c>
      <c r="J763" t="s">
        <v>173</v>
      </c>
      <c r="K763">
        <v>750</v>
      </c>
    </row>
    <row r="764" spans="1:11" x14ac:dyDescent="0.35">
      <c r="A764">
        <v>199</v>
      </c>
      <c r="B764" t="str">
        <f t="shared" si="151"/>
        <v>11</v>
      </c>
      <c r="C764">
        <v>6219</v>
      </c>
      <c r="D764" t="str">
        <f>"24"</f>
        <v>24</v>
      </c>
      <c r="E764" t="str">
        <f>"041"</f>
        <v>041</v>
      </c>
      <c r="F764">
        <v>6</v>
      </c>
      <c r="G764" t="str">
        <f>"11"</f>
        <v>11</v>
      </c>
      <c r="H764" t="str">
        <f t="shared" si="156"/>
        <v>0</v>
      </c>
      <c r="I764" t="str">
        <f t="shared" si="155"/>
        <v>00</v>
      </c>
      <c r="J764" t="s">
        <v>174</v>
      </c>
      <c r="K764">
        <v>300</v>
      </c>
    </row>
    <row r="765" spans="1:11" x14ac:dyDescent="0.35">
      <c r="A765">
        <v>199</v>
      </c>
      <c r="B765" t="str">
        <f t="shared" si="151"/>
        <v>11</v>
      </c>
      <c r="C765">
        <v>6219</v>
      </c>
      <c r="D765" t="str">
        <f>"52"</f>
        <v>52</v>
      </c>
      <c r="E765" t="str">
        <f t="shared" ref="E765:E772" si="157">"001"</f>
        <v>001</v>
      </c>
      <c r="F765">
        <v>6</v>
      </c>
      <c r="G765" t="str">
        <f t="shared" ref="G765:G771" si="158">"22"</f>
        <v>22</v>
      </c>
      <c r="H765" t="str">
        <f t="shared" si="156"/>
        <v>0</v>
      </c>
      <c r="I765" t="str">
        <f>"PR"</f>
        <v>PR</v>
      </c>
      <c r="J765" t="s">
        <v>175</v>
      </c>
      <c r="K765" s="1">
        <v>3000</v>
      </c>
    </row>
    <row r="766" spans="1:11" x14ac:dyDescent="0.35">
      <c r="A766">
        <v>199</v>
      </c>
      <c r="B766" t="str">
        <f t="shared" si="151"/>
        <v>11</v>
      </c>
      <c r="C766">
        <v>6219</v>
      </c>
      <c r="D766" t="str">
        <f>"78"</f>
        <v>78</v>
      </c>
      <c r="E766" t="str">
        <f t="shared" si="157"/>
        <v>001</v>
      </c>
      <c r="F766">
        <v>6</v>
      </c>
      <c r="G766" t="str">
        <f t="shared" si="158"/>
        <v>22</v>
      </c>
      <c r="H766" t="str">
        <f t="shared" si="156"/>
        <v>0</v>
      </c>
      <c r="I766" t="str">
        <f>"MV"</f>
        <v>MV</v>
      </c>
      <c r="J766" t="s">
        <v>176</v>
      </c>
      <c r="K766" s="1">
        <v>4000</v>
      </c>
    </row>
    <row r="767" spans="1:11" x14ac:dyDescent="0.35">
      <c r="A767">
        <v>199</v>
      </c>
      <c r="B767" t="str">
        <f t="shared" si="151"/>
        <v>11</v>
      </c>
      <c r="C767">
        <v>6219</v>
      </c>
      <c r="D767" t="str">
        <f>"80"</f>
        <v>80</v>
      </c>
      <c r="E767" t="str">
        <f t="shared" si="157"/>
        <v>001</v>
      </c>
      <c r="F767">
        <v>6</v>
      </c>
      <c r="G767" t="str">
        <f t="shared" si="158"/>
        <v>22</v>
      </c>
      <c r="H767" t="str">
        <f t="shared" si="156"/>
        <v>0</v>
      </c>
      <c r="I767" t="str">
        <f>"CP"</f>
        <v>CP</v>
      </c>
      <c r="J767" t="s">
        <v>177</v>
      </c>
      <c r="K767" s="1">
        <v>1750</v>
      </c>
    </row>
    <row r="768" spans="1:11" x14ac:dyDescent="0.35">
      <c r="A768">
        <v>199</v>
      </c>
      <c r="B768" t="str">
        <f t="shared" si="151"/>
        <v>11</v>
      </c>
      <c r="C768">
        <v>6219</v>
      </c>
      <c r="D768" t="str">
        <f>"80"</f>
        <v>80</v>
      </c>
      <c r="E768" t="str">
        <f t="shared" si="157"/>
        <v>001</v>
      </c>
      <c r="F768">
        <v>6</v>
      </c>
      <c r="G768" t="str">
        <f t="shared" si="158"/>
        <v>22</v>
      </c>
      <c r="H768" t="str">
        <f t="shared" si="156"/>
        <v>0</v>
      </c>
      <c r="I768" t="str">
        <f>"KV"</f>
        <v>KV</v>
      </c>
      <c r="J768" t="s">
        <v>178</v>
      </c>
      <c r="K768" s="1">
        <v>1200</v>
      </c>
    </row>
    <row r="769" spans="1:11" x14ac:dyDescent="0.35">
      <c r="A769">
        <v>199</v>
      </c>
      <c r="B769" t="str">
        <f t="shared" si="151"/>
        <v>11</v>
      </c>
      <c r="C769">
        <v>6219</v>
      </c>
      <c r="D769" t="str">
        <f>"80"</f>
        <v>80</v>
      </c>
      <c r="E769" t="str">
        <f t="shared" si="157"/>
        <v>001</v>
      </c>
      <c r="F769">
        <v>6</v>
      </c>
      <c r="G769" t="str">
        <f t="shared" si="158"/>
        <v>22</v>
      </c>
      <c r="H769" t="str">
        <f>"M"</f>
        <v>M</v>
      </c>
      <c r="I769" t="str">
        <f>"00"</f>
        <v>00</v>
      </c>
      <c r="J769" t="s">
        <v>179</v>
      </c>
      <c r="K769" s="1">
        <v>3600</v>
      </c>
    </row>
    <row r="770" spans="1:11" x14ac:dyDescent="0.35">
      <c r="A770">
        <v>199</v>
      </c>
      <c r="B770" t="str">
        <f t="shared" si="151"/>
        <v>11</v>
      </c>
      <c r="C770">
        <v>6219</v>
      </c>
      <c r="D770" t="str">
        <f>"81"</f>
        <v>81</v>
      </c>
      <c r="E770" t="str">
        <f t="shared" si="157"/>
        <v>001</v>
      </c>
      <c r="F770">
        <v>6</v>
      </c>
      <c r="G770" t="str">
        <f t="shared" si="158"/>
        <v>22</v>
      </c>
      <c r="H770" t="str">
        <f>"0"</f>
        <v>0</v>
      </c>
      <c r="I770" t="str">
        <f>"RB"</f>
        <v>RB</v>
      </c>
      <c r="J770" t="s">
        <v>180</v>
      </c>
      <c r="K770" s="1">
        <v>3000</v>
      </c>
    </row>
    <row r="771" spans="1:11" x14ac:dyDescent="0.35">
      <c r="A771">
        <v>199</v>
      </c>
      <c r="B771" t="str">
        <f t="shared" si="151"/>
        <v>11</v>
      </c>
      <c r="C771">
        <v>6229</v>
      </c>
      <c r="D771" t="str">
        <f>"00"</f>
        <v>00</v>
      </c>
      <c r="E771" t="str">
        <f t="shared" si="157"/>
        <v>001</v>
      </c>
      <c r="F771">
        <v>6</v>
      </c>
      <c r="G771" t="str">
        <f t="shared" si="158"/>
        <v>22</v>
      </c>
      <c r="H771" t="str">
        <f>"S"</f>
        <v>S</v>
      </c>
      <c r="I771" t="str">
        <f t="shared" ref="I771:I777" si="159">"00"</f>
        <v>00</v>
      </c>
      <c r="J771" t="s">
        <v>181</v>
      </c>
      <c r="K771" s="1">
        <v>10000</v>
      </c>
    </row>
    <row r="772" spans="1:11" x14ac:dyDescent="0.35">
      <c r="A772">
        <v>199</v>
      </c>
      <c r="B772" t="str">
        <f t="shared" si="151"/>
        <v>11</v>
      </c>
      <c r="C772">
        <v>6229</v>
      </c>
      <c r="D772" t="str">
        <f>"00"</f>
        <v>00</v>
      </c>
      <c r="E772" t="str">
        <f t="shared" si="157"/>
        <v>001</v>
      </c>
      <c r="F772">
        <v>6</v>
      </c>
      <c r="G772" t="str">
        <f>"31"</f>
        <v>31</v>
      </c>
      <c r="H772" t="str">
        <f>"0"</f>
        <v>0</v>
      </c>
      <c r="I772" t="str">
        <f t="shared" si="159"/>
        <v>00</v>
      </c>
      <c r="J772" t="s">
        <v>181</v>
      </c>
      <c r="K772" s="1">
        <v>45000</v>
      </c>
    </row>
    <row r="773" spans="1:11" x14ac:dyDescent="0.35">
      <c r="A773">
        <v>199</v>
      </c>
      <c r="B773" t="str">
        <f t="shared" si="151"/>
        <v>11</v>
      </c>
      <c r="C773">
        <v>6249</v>
      </c>
      <c r="D773" t="str">
        <f>"00"</f>
        <v>00</v>
      </c>
      <c r="E773" t="str">
        <f>"999"</f>
        <v>999</v>
      </c>
      <c r="F773">
        <v>6</v>
      </c>
      <c r="G773" t="str">
        <f>"00"</f>
        <v>00</v>
      </c>
      <c r="H773" t="str">
        <f>"S"</f>
        <v>S</v>
      </c>
      <c r="I773" t="str">
        <f t="shared" si="159"/>
        <v>00</v>
      </c>
      <c r="J773" t="s">
        <v>182</v>
      </c>
      <c r="K773" s="1">
        <v>10000</v>
      </c>
    </row>
    <row r="774" spans="1:11" x14ac:dyDescent="0.35">
      <c r="A774">
        <v>199</v>
      </c>
      <c r="B774" t="str">
        <f t="shared" si="151"/>
        <v>11</v>
      </c>
      <c r="C774">
        <v>6249</v>
      </c>
      <c r="D774" t="str">
        <f>"15"</f>
        <v>15</v>
      </c>
      <c r="E774" t="str">
        <f>"001"</f>
        <v>001</v>
      </c>
      <c r="F774">
        <v>6</v>
      </c>
      <c r="G774" t="str">
        <f>"11"</f>
        <v>11</v>
      </c>
      <c r="H774" t="str">
        <f t="shared" ref="H774:H787" si="160">"0"</f>
        <v>0</v>
      </c>
      <c r="I774" t="str">
        <f t="shared" si="159"/>
        <v>00</v>
      </c>
      <c r="J774" t="s">
        <v>183</v>
      </c>
      <c r="K774" s="1">
        <v>7000</v>
      </c>
    </row>
    <row r="775" spans="1:11" x14ac:dyDescent="0.35">
      <c r="A775">
        <v>199</v>
      </c>
      <c r="B775" t="str">
        <f t="shared" si="151"/>
        <v>11</v>
      </c>
      <c r="C775">
        <v>6249</v>
      </c>
      <c r="D775" t="str">
        <f>"24"</f>
        <v>24</v>
      </c>
      <c r="E775" t="str">
        <f>"001"</f>
        <v>001</v>
      </c>
      <c r="F775">
        <v>6</v>
      </c>
      <c r="G775" t="str">
        <f>"11"</f>
        <v>11</v>
      </c>
      <c r="H775" t="str">
        <f t="shared" si="160"/>
        <v>0</v>
      </c>
      <c r="I775" t="str">
        <f t="shared" si="159"/>
        <v>00</v>
      </c>
      <c r="J775" t="s">
        <v>184</v>
      </c>
      <c r="K775">
        <v>500</v>
      </c>
    </row>
    <row r="776" spans="1:11" x14ac:dyDescent="0.35">
      <c r="A776">
        <v>199</v>
      </c>
      <c r="B776" t="str">
        <f t="shared" si="151"/>
        <v>11</v>
      </c>
      <c r="C776">
        <v>6268</v>
      </c>
      <c r="D776" t="str">
        <f>"55"</f>
        <v>55</v>
      </c>
      <c r="E776" t="str">
        <f>"728"</f>
        <v>728</v>
      </c>
      <c r="F776">
        <v>6</v>
      </c>
      <c r="G776" t="str">
        <f>"00"</f>
        <v>00</v>
      </c>
      <c r="H776" t="str">
        <f t="shared" si="160"/>
        <v>0</v>
      </c>
      <c r="I776" t="str">
        <f t="shared" si="159"/>
        <v>00</v>
      </c>
      <c r="J776" t="s">
        <v>185</v>
      </c>
      <c r="K776" s="1">
        <v>200755</v>
      </c>
    </row>
    <row r="777" spans="1:11" x14ac:dyDescent="0.35">
      <c r="A777">
        <v>199</v>
      </c>
      <c r="B777" t="str">
        <f t="shared" si="151"/>
        <v>11</v>
      </c>
      <c r="C777">
        <v>6268</v>
      </c>
      <c r="D777" t="str">
        <f>"55"</f>
        <v>55</v>
      </c>
      <c r="E777" t="str">
        <f>"728"</f>
        <v>728</v>
      </c>
      <c r="F777">
        <v>6</v>
      </c>
      <c r="G777" t="str">
        <f>"11"</f>
        <v>11</v>
      </c>
      <c r="H777" t="str">
        <f t="shared" si="160"/>
        <v>0</v>
      </c>
      <c r="I777" t="str">
        <f t="shared" si="159"/>
        <v>00</v>
      </c>
      <c r="J777" t="s">
        <v>185</v>
      </c>
      <c r="K777" s="1">
        <v>8426</v>
      </c>
    </row>
    <row r="778" spans="1:11" x14ac:dyDescent="0.35">
      <c r="A778">
        <v>199</v>
      </c>
      <c r="B778" t="str">
        <f t="shared" si="151"/>
        <v>11</v>
      </c>
      <c r="C778">
        <v>6269</v>
      </c>
      <c r="D778" t="str">
        <f t="shared" ref="D778:D790" si="161">"00"</f>
        <v>00</v>
      </c>
      <c r="E778" t="str">
        <f>"001"</f>
        <v>001</v>
      </c>
      <c r="F778">
        <v>6</v>
      </c>
      <c r="G778" t="str">
        <f>"11"</f>
        <v>11</v>
      </c>
      <c r="H778" t="str">
        <f t="shared" si="160"/>
        <v>0</v>
      </c>
      <c r="I778" t="str">
        <f t="shared" ref="I778:I786" si="162">"WF"</f>
        <v>WF</v>
      </c>
      <c r="J778" t="s">
        <v>38</v>
      </c>
      <c r="K778" s="1">
        <v>39241.919999999998</v>
      </c>
    </row>
    <row r="779" spans="1:11" x14ac:dyDescent="0.35">
      <c r="A779">
        <v>199</v>
      </c>
      <c r="B779" t="str">
        <f t="shared" si="151"/>
        <v>11</v>
      </c>
      <c r="C779">
        <v>6269</v>
      </c>
      <c r="D779" t="str">
        <f t="shared" si="161"/>
        <v>00</v>
      </c>
      <c r="E779" t="str">
        <f>"001"</f>
        <v>001</v>
      </c>
      <c r="F779">
        <v>6</v>
      </c>
      <c r="G779" t="str">
        <f>"22"</f>
        <v>22</v>
      </c>
      <c r="H779" t="str">
        <f t="shared" si="160"/>
        <v>0</v>
      </c>
      <c r="I779" t="str">
        <f t="shared" si="162"/>
        <v>WF</v>
      </c>
      <c r="J779" t="s">
        <v>38</v>
      </c>
      <c r="K779" s="1">
        <v>12421.2</v>
      </c>
    </row>
    <row r="780" spans="1:11" x14ac:dyDescent="0.35">
      <c r="A780">
        <v>199</v>
      </c>
      <c r="B780" t="str">
        <f t="shared" si="151"/>
        <v>11</v>
      </c>
      <c r="C780">
        <v>6269</v>
      </c>
      <c r="D780" t="str">
        <f t="shared" si="161"/>
        <v>00</v>
      </c>
      <c r="E780" t="str">
        <f>"041"</f>
        <v>041</v>
      </c>
      <c r="F780">
        <v>6</v>
      </c>
      <c r="G780" t="str">
        <f t="shared" ref="G780:G786" si="163">"11"</f>
        <v>11</v>
      </c>
      <c r="H780" t="str">
        <f t="shared" si="160"/>
        <v>0</v>
      </c>
      <c r="I780" t="str">
        <f t="shared" si="162"/>
        <v>WF</v>
      </c>
      <c r="J780" t="s">
        <v>38</v>
      </c>
      <c r="K780" s="1">
        <v>18955.2</v>
      </c>
    </row>
    <row r="781" spans="1:11" x14ac:dyDescent="0.35">
      <c r="A781">
        <v>199</v>
      </c>
      <c r="B781" t="str">
        <f t="shared" si="151"/>
        <v>11</v>
      </c>
      <c r="C781">
        <v>6269</v>
      </c>
      <c r="D781" t="str">
        <f t="shared" si="161"/>
        <v>00</v>
      </c>
      <c r="E781" t="str">
        <f>"042"</f>
        <v>042</v>
      </c>
      <c r="F781">
        <v>6</v>
      </c>
      <c r="G781" t="str">
        <f t="shared" si="163"/>
        <v>11</v>
      </c>
      <c r="H781" t="str">
        <f t="shared" si="160"/>
        <v>0</v>
      </c>
      <c r="I781" t="str">
        <f t="shared" si="162"/>
        <v>WF</v>
      </c>
      <c r="J781" t="s">
        <v>38</v>
      </c>
      <c r="K781" s="1">
        <v>12192.96</v>
      </c>
    </row>
    <row r="782" spans="1:11" x14ac:dyDescent="0.35">
      <c r="A782">
        <v>199</v>
      </c>
      <c r="B782" t="str">
        <f t="shared" si="151"/>
        <v>11</v>
      </c>
      <c r="C782">
        <v>6269</v>
      </c>
      <c r="D782" t="str">
        <f t="shared" si="161"/>
        <v>00</v>
      </c>
      <c r="E782" t="str">
        <f>"101"</f>
        <v>101</v>
      </c>
      <c r="F782">
        <v>6</v>
      </c>
      <c r="G782" t="str">
        <f t="shared" si="163"/>
        <v>11</v>
      </c>
      <c r="H782" t="str">
        <f t="shared" si="160"/>
        <v>0</v>
      </c>
      <c r="I782" t="str">
        <f t="shared" si="162"/>
        <v>WF</v>
      </c>
      <c r="J782" t="s">
        <v>38</v>
      </c>
      <c r="K782" s="1">
        <v>16292.16</v>
      </c>
    </row>
    <row r="783" spans="1:11" x14ac:dyDescent="0.35">
      <c r="A783">
        <v>199</v>
      </c>
      <c r="B783" t="str">
        <f t="shared" si="151"/>
        <v>11</v>
      </c>
      <c r="C783">
        <v>6269</v>
      </c>
      <c r="D783" t="str">
        <f t="shared" si="161"/>
        <v>00</v>
      </c>
      <c r="E783" t="str">
        <f>"102"</f>
        <v>102</v>
      </c>
      <c r="F783">
        <v>6</v>
      </c>
      <c r="G783" t="str">
        <f t="shared" si="163"/>
        <v>11</v>
      </c>
      <c r="H783" t="str">
        <f t="shared" si="160"/>
        <v>0</v>
      </c>
      <c r="I783" t="str">
        <f t="shared" si="162"/>
        <v>WF</v>
      </c>
      <c r="J783" t="s">
        <v>38</v>
      </c>
      <c r="K783" s="1">
        <v>16957.919999999998</v>
      </c>
    </row>
    <row r="784" spans="1:11" x14ac:dyDescent="0.35">
      <c r="A784">
        <v>199</v>
      </c>
      <c r="B784" t="str">
        <f t="shared" si="151"/>
        <v>11</v>
      </c>
      <c r="C784">
        <v>6269</v>
      </c>
      <c r="D784" t="str">
        <f t="shared" si="161"/>
        <v>00</v>
      </c>
      <c r="E784" t="str">
        <f>"103"</f>
        <v>103</v>
      </c>
      <c r="F784">
        <v>6</v>
      </c>
      <c r="G784" t="str">
        <f t="shared" si="163"/>
        <v>11</v>
      </c>
      <c r="H784" t="str">
        <f t="shared" si="160"/>
        <v>0</v>
      </c>
      <c r="I784" t="str">
        <f t="shared" si="162"/>
        <v>WF</v>
      </c>
      <c r="J784" t="s">
        <v>38</v>
      </c>
      <c r="K784" s="1">
        <v>16625.04</v>
      </c>
    </row>
    <row r="785" spans="1:11" x14ac:dyDescent="0.35">
      <c r="A785">
        <v>199</v>
      </c>
      <c r="B785" t="str">
        <f t="shared" si="151"/>
        <v>11</v>
      </c>
      <c r="C785">
        <v>6269</v>
      </c>
      <c r="D785" t="str">
        <f t="shared" si="161"/>
        <v>00</v>
      </c>
      <c r="E785" t="str">
        <f>"105"</f>
        <v>105</v>
      </c>
      <c r="F785">
        <v>6</v>
      </c>
      <c r="G785" t="str">
        <f t="shared" si="163"/>
        <v>11</v>
      </c>
      <c r="H785" t="str">
        <f t="shared" si="160"/>
        <v>0</v>
      </c>
      <c r="I785" t="str">
        <f t="shared" si="162"/>
        <v>WF</v>
      </c>
      <c r="J785" t="s">
        <v>38</v>
      </c>
      <c r="K785" s="1">
        <v>11194.32</v>
      </c>
    </row>
    <row r="786" spans="1:11" x14ac:dyDescent="0.35">
      <c r="A786">
        <v>199</v>
      </c>
      <c r="B786" t="str">
        <f t="shared" si="151"/>
        <v>11</v>
      </c>
      <c r="C786">
        <v>6269</v>
      </c>
      <c r="D786" t="str">
        <f t="shared" si="161"/>
        <v>00</v>
      </c>
      <c r="E786" t="str">
        <f>"107"</f>
        <v>107</v>
      </c>
      <c r="F786">
        <v>6</v>
      </c>
      <c r="G786" t="str">
        <f t="shared" si="163"/>
        <v>11</v>
      </c>
      <c r="H786" t="str">
        <f t="shared" si="160"/>
        <v>0</v>
      </c>
      <c r="I786" t="str">
        <f t="shared" si="162"/>
        <v>WF</v>
      </c>
      <c r="J786" t="s">
        <v>38</v>
      </c>
      <c r="K786" s="1">
        <v>18622.32</v>
      </c>
    </row>
    <row r="787" spans="1:11" x14ac:dyDescent="0.35">
      <c r="A787">
        <v>199</v>
      </c>
      <c r="B787" t="str">
        <f t="shared" si="151"/>
        <v>11</v>
      </c>
      <c r="C787">
        <v>6269</v>
      </c>
      <c r="D787" t="str">
        <f t="shared" si="161"/>
        <v>00</v>
      </c>
      <c r="E787" t="str">
        <f>"999"</f>
        <v>999</v>
      </c>
      <c r="F787">
        <v>6</v>
      </c>
      <c r="G787" t="str">
        <f>"00"</f>
        <v>00</v>
      </c>
      <c r="H787" t="str">
        <f t="shared" si="160"/>
        <v>0</v>
      </c>
      <c r="I787" t="str">
        <f>"XX"</f>
        <v>XX</v>
      </c>
      <c r="J787" t="s">
        <v>186</v>
      </c>
      <c r="K787" s="1">
        <v>78725</v>
      </c>
    </row>
    <row r="788" spans="1:11" x14ac:dyDescent="0.35">
      <c r="A788">
        <v>199</v>
      </c>
      <c r="B788" t="str">
        <f t="shared" si="151"/>
        <v>11</v>
      </c>
      <c r="C788">
        <v>6269</v>
      </c>
      <c r="D788" t="str">
        <f t="shared" si="161"/>
        <v>00</v>
      </c>
      <c r="E788" t="str">
        <f>"999"</f>
        <v>999</v>
      </c>
      <c r="F788">
        <v>6</v>
      </c>
      <c r="G788" t="str">
        <f>"00"</f>
        <v>00</v>
      </c>
      <c r="H788" t="str">
        <f>"R"</f>
        <v>R</v>
      </c>
      <c r="I788" t="str">
        <f>"00"</f>
        <v>00</v>
      </c>
      <c r="J788" t="s">
        <v>187</v>
      </c>
      <c r="K788" s="1">
        <v>30000</v>
      </c>
    </row>
    <row r="789" spans="1:11" x14ac:dyDescent="0.35">
      <c r="A789">
        <v>199</v>
      </c>
      <c r="B789" t="str">
        <f t="shared" si="151"/>
        <v>11</v>
      </c>
      <c r="C789">
        <v>6299</v>
      </c>
      <c r="D789" t="str">
        <f t="shared" si="161"/>
        <v>00</v>
      </c>
      <c r="E789" t="str">
        <f>"999"</f>
        <v>999</v>
      </c>
      <c r="F789">
        <v>6</v>
      </c>
      <c r="G789" t="str">
        <f>"23"</f>
        <v>23</v>
      </c>
      <c r="H789" t="str">
        <f>"S"</f>
        <v>S</v>
      </c>
      <c r="I789" t="str">
        <f>"OT"</f>
        <v>OT</v>
      </c>
      <c r="J789" t="s">
        <v>188</v>
      </c>
      <c r="K789" s="1">
        <v>190000</v>
      </c>
    </row>
    <row r="790" spans="1:11" x14ac:dyDescent="0.35">
      <c r="A790">
        <v>199</v>
      </c>
      <c r="B790" t="str">
        <f t="shared" si="151"/>
        <v>11</v>
      </c>
      <c r="C790">
        <v>6299</v>
      </c>
      <c r="D790" t="str">
        <f t="shared" si="161"/>
        <v>00</v>
      </c>
      <c r="E790" t="str">
        <f>"999"</f>
        <v>999</v>
      </c>
      <c r="F790">
        <v>6</v>
      </c>
      <c r="G790" t="str">
        <f>"99"</f>
        <v>99</v>
      </c>
      <c r="H790" t="str">
        <f>"0"</f>
        <v>0</v>
      </c>
      <c r="I790" t="str">
        <f t="shared" ref="I790:I795" si="164">"00"</f>
        <v>00</v>
      </c>
      <c r="J790" t="s">
        <v>189</v>
      </c>
      <c r="K790" s="1">
        <v>21000</v>
      </c>
    </row>
    <row r="791" spans="1:11" x14ac:dyDescent="0.35">
      <c r="A791">
        <v>199</v>
      </c>
      <c r="B791" t="str">
        <f t="shared" si="151"/>
        <v>11</v>
      </c>
      <c r="C791">
        <v>6299</v>
      </c>
      <c r="D791" t="str">
        <f>"01"</f>
        <v>01</v>
      </c>
      <c r="E791" t="str">
        <f>"999"</f>
        <v>999</v>
      </c>
      <c r="F791">
        <v>6</v>
      </c>
      <c r="G791" t="str">
        <f>"99"</f>
        <v>99</v>
      </c>
      <c r="H791" t="str">
        <f>"0"</f>
        <v>0</v>
      </c>
      <c r="I791" t="str">
        <f t="shared" si="164"/>
        <v>00</v>
      </c>
      <c r="J791" t="s">
        <v>190</v>
      </c>
      <c r="K791" s="1">
        <v>9000</v>
      </c>
    </row>
    <row r="792" spans="1:11" x14ac:dyDescent="0.35">
      <c r="A792">
        <v>199</v>
      </c>
      <c r="B792" t="str">
        <f t="shared" si="151"/>
        <v>11</v>
      </c>
      <c r="C792">
        <v>6321</v>
      </c>
      <c r="D792" t="str">
        <f>"00"</f>
        <v>00</v>
      </c>
      <c r="E792" t="str">
        <f>"001"</f>
        <v>001</v>
      </c>
      <c r="F792">
        <v>6</v>
      </c>
      <c r="G792" t="str">
        <f>"22"</f>
        <v>22</v>
      </c>
      <c r="H792" t="str">
        <f>"S"</f>
        <v>S</v>
      </c>
      <c r="I792" t="str">
        <f t="shared" si="164"/>
        <v>00</v>
      </c>
      <c r="J792" t="s">
        <v>191</v>
      </c>
      <c r="K792" s="1">
        <v>5000</v>
      </c>
    </row>
    <row r="793" spans="1:11" x14ac:dyDescent="0.35">
      <c r="A793">
        <v>199</v>
      </c>
      <c r="B793" t="str">
        <f t="shared" si="151"/>
        <v>11</v>
      </c>
      <c r="C793">
        <v>6321</v>
      </c>
      <c r="D793" t="str">
        <f>"00"</f>
        <v>00</v>
      </c>
      <c r="E793" t="str">
        <f>"001"</f>
        <v>001</v>
      </c>
      <c r="F793">
        <v>6</v>
      </c>
      <c r="G793" t="str">
        <f>"31"</f>
        <v>31</v>
      </c>
      <c r="H793" t="str">
        <f t="shared" ref="H793:H801" si="165">"0"</f>
        <v>0</v>
      </c>
      <c r="I793" t="str">
        <f t="shared" si="164"/>
        <v>00</v>
      </c>
      <c r="J793" t="s">
        <v>192</v>
      </c>
      <c r="K793" s="1">
        <v>35000</v>
      </c>
    </row>
    <row r="794" spans="1:11" x14ac:dyDescent="0.35">
      <c r="A794">
        <v>199</v>
      </c>
      <c r="B794" t="str">
        <f t="shared" ref="B794:B857" si="166">"11"</f>
        <v>11</v>
      </c>
      <c r="C794">
        <v>6321</v>
      </c>
      <c r="D794" t="str">
        <f>"00"</f>
        <v>00</v>
      </c>
      <c r="E794" t="str">
        <f>"041"</f>
        <v>041</v>
      </c>
      <c r="F794">
        <v>6</v>
      </c>
      <c r="G794" t="str">
        <f>"11"</f>
        <v>11</v>
      </c>
      <c r="H794" t="str">
        <f t="shared" si="165"/>
        <v>0</v>
      </c>
      <c r="I794" t="str">
        <f t="shared" si="164"/>
        <v>00</v>
      </c>
      <c r="J794" t="s">
        <v>192</v>
      </c>
      <c r="K794">
        <v>500</v>
      </c>
    </row>
    <row r="795" spans="1:11" x14ac:dyDescent="0.35">
      <c r="A795">
        <v>199</v>
      </c>
      <c r="B795" t="str">
        <f t="shared" si="166"/>
        <v>11</v>
      </c>
      <c r="C795">
        <v>6321</v>
      </c>
      <c r="D795" t="str">
        <f>"00"</f>
        <v>00</v>
      </c>
      <c r="E795" t="str">
        <f>"107"</f>
        <v>107</v>
      </c>
      <c r="F795">
        <v>6</v>
      </c>
      <c r="G795" t="str">
        <f>"11"</f>
        <v>11</v>
      </c>
      <c r="H795" t="str">
        <f t="shared" si="165"/>
        <v>0</v>
      </c>
      <c r="I795" t="str">
        <f t="shared" si="164"/>
        <v>00</v>
      </c>
      <c r="J795" t="s">
        <v>192</v>
      </c>
      <c r="K795">
        <v>400</v>
      </c>
    </row>
    <row r="796" spans="1:11" x14ac:dyDescent="0.35">
      <c r="A796">
        <v>199</v>
      </c>
      <c r="B796" t="str">
        <f t="shared" si="166"/>
        <v>11</v>
      </c>
      <c r="C796">
        <v>6321</v>
      </c>
      <c r="D796" t="str">
        <f>"78"</f>
        <v>78</v>
      </c>
      <c r="E796" t="str">
        <f>"001"</f>
        <v>001</v>
      </c>
      <c r="F796">
        <v>6</v>
      </c>
      <c r="G796" t="str">
        <f>"22"</f>
        <v>22</v>
      </c>
      <c r="H796" t="str">
        <f t="shared" si="165"/>
        <v>0</v>
      </c>
      <c r="I796" t="str">
        <f>"AG"</f>
        <v>AG</v>
      </c>
      <c r="J796" t="s">
        <v>193</v>
      </c>
      <c r="K796">
        <v>250</v>
      </c>
    </row>
    <row r="797" spans="1:11" x14ac:dyDescent="0.35">
      <c r="A797">
        <v>199</v>
      </c>
      <c r="B797" t="str">
        <f t="shared" si="166"/>
        <v>11</v>
      </c>
      <c r="C797">
        <v>6321</v>
      </c>
      <c r="D797" t="str">
        <f>"82"</f>
        <v>82</v>
      </c>
      <c r="E797" t="str">
        <f>"001"</f>
        <v>001</v>
      </c>
      <c r="F797">
        <v>6</v>
      </c>
      <c r="G797" t="str">
        <f>"22"</f>
        <v>22</v>
      </c>
      <c r="H797" t="str">
        <f t="shared" si="165"/>
        <v>0</v>
      </c>
      <c r="I797" t="str">
        <f>"OG"</f>
        <v>OG</v>
      </c>
      <c r="J797" t="s">
        <v>194</v>
      </c>
      <c r="K797" s="1">
        <v>1000</v>
      </c>
    </row>
    <row r="798" spans="1:11" x14ac:dyDescent="0.35">
      <c r="A798">
        <v>199</v>
      </c>
      <c r="B798" t="str">
        <f t="shared" si="166"/>
        <v>11</v>
      </c>
      <c r="C798">
        <v>6321</v>
      </c>
      <c r="D798" t="str">
        <f>"88"</f>
        <v>88</v>
      </c>
      <c r="E798" t="str">
        <f>"001"</f>
        <v>001</v>
      </c>
      <c r="F798">
        <v>6</v>
      </c>
      <c r="G798" t="str">
        <f>"22"</f>
        <v>22</v>
      </c>
      <c r="H798" t="str">
        <f t="shared" si="165"/>
        <v>0</v>
      </c>
      <c r="I798" t="str">
        <f>"BC"</f>
        <v>BC</v>
      </c>
      <c r="J798" t="s">
        <v>195</v>
      </c>
      <c r="K798" s="1">
        <v>2211</v>
      </c>
    </row>
    <row r="799" spans="1:11" x14ac:dyDescent="0.35">
      <c r="A799">
        <v>199</v>
      </c>
      <c r="B799" t="str">
        <f t="shared" si="166"/>
        <v>11</v>
      </c>
      <c r="C799">
        <v>6339</v>
      </c>
      <c r="D799" t="str">
        <f t="shared" ref="D799:D818" si="167">"00"</f>
        <v>00</v>
      </c>
      <c r="E799" t="str">
        <f>"041"</f>
        <v>041</v>
      </c>
      <c r="F799">
        <v>6</v>
      </c>
      <c r="G799" t="str">
        <f>"11"</f>
        <v>11</v>
      </c>
      <c r="H799" t="str">
        <f t="shared" si="165"/>
        <v>0</v>
      </c>
      <c r="I799" t="str">
        <f>"00"</f>
        <v>00</v>
      </c>
      <c r="J799" t="s">
        <v>196</v>
      </c>
      <c r="K799">
        <v>450</v>
      </c>
    </row>
    <row r="800" spans="1:11" x14ac:dyDescent="0.35">
      <c r="A800">
        <v>199</v>
      </c>
      <c r="B800" t="str">
        <f t="shared" si="166"/>
        <v>11</v>
      </c>
      <c r="C800">
        <v>6339</v>
      </c>
      <c r="D800" t="str">
        <f t="shared" si="167"/>
        <v>00</v>
      </c>
      <c r="E800" t="str">
        <f>"107"</f>
        <v>107</v>
      </c>
      <c r="F800">
        <v>6</v>
      </c>
      <c r="G800" t="str">
        <f>"11"</f>
        <v>11</v>
      </c>
      <c r="H800" t="str">
        <f t="shared" si="165"/>
        <v>0</v>
      </c>
      <c r="I800" t="str">
        <f>"00"</f>
        <v>00</v>
      </c>
      <c r="J800" t="s">
        <v>196</v>
      </c>
      <c r="K800">
        <v>500</v>
      </c>
    </row>
    <row r="801" spans="1:11" x14ac:dyDescent="0.35">
      <c r="A801">
        <v>199</v>
      </c>
      <c r="B801" t="str">
        <f t="shared" si="166"/>
        <v>11</v>
      </c>
      <c r="C801">
        <v>6399</v>
      </c>
      <c r="D801" t="str">
        <f t="shared" si="167"/>
        <v>00</v>
      </c>
      <c r="E801" t="str">
        <f>"001"</f>
        <v>001</v>
      </c>
      <c r="F801">
        <v>6</v>
      </c>
      <c r="G801" t="str">
        <f>"11"</f>
        <v>11</v>
      </c>
      <c r="H801" t="str">
        <f t="shared" si="165"/>
        <v>0</v>
      </c>
      <c r="I801" t="str">
        <f>"00"</f>
        <v>00</v>
      </c>
      <c r="J801" t="s">
        <v>82</v>
      </c>
      <c r="K801" s="1">
        <v>29900</v>
      </c>
    </row>
    <row r="802" spans="1:11" x14ac:dyDescent="0.35">
      <c r="A802">
        <v>199</v>
      </c>
      <c r="B802" t="str">
        <f t="shared" si="166"/>
        <v>11</v>
      </c>
      <c r="C802">
        <v>6399</v>
      </c>
      <c r="D802" t="str">
        <f t="shared" si="167"/>
        <v>00</v>
      </c>
      <c r="E802" t="str">
        <f>"001"</f>
        <v>001</v>
      </c>
      <c r="F802">
        <v>6</v>
      </c>
      <c r="G802" t="str">
        <f>"21"</f>
        <v>21</v>
      </c>
      <c r="H802" t="str">
        <f>"S"</f>
        <v>S</v>
      </c>
      <c r="I802" t="str">
        <f>"AP"</f>
        <v>AP</v>
      </c>
      <c r="J802" t="s">
        <v>197</v>
      </c>
      <c r="K802">
        <v>500</v>
      </c>
    </row>
    <row r="803" spans="1:11" x14ac:dyDescent="0.35">
      <c r="A803">
        <v>199</v>
      </c>
      <c r="B803" t="str">
        <f t="shared" si="166"/>
        <v>11</v>
      </c>
      <c r="C803">
        <v>6399</v>
      </c>
      <c r="D803" t="str">
        <f t="shared" si="167"/>
        <v>00</v>
      </c>
      <c r="E803" t="str">
        <f>"001"</f>
        <v>001</v>
      </c>
      <c r="F803">
        <v>6</v>
      </c>
      <c r="G803" t="str">
        <f>"22"</f>
        <v>22</v>
      </c>
      <c r="H803" t="str">
        <f>"0"</f>
        <v>0</v>
      </c>
      <c r="I803" t="str">
        <f>"RB"</f>
        <v>RB</v>
      </c>
      <c r="J803" t="s">
        <v>198</v>
      </c>
      <c r="K803" s="1">
        <v>25000</v>
      </c>
    </row>
    <row r="804" spans="1:11" x14ac:dyDescent="0.35">
      <c r="A804">
        <v>199</v>
      </c>
      <c r="B804" t="str">
        <f t="shared" si="166"/>
        <v>11</v>
      </c>
      <c r="C804">
        <v>6399</v>
      </c>
      <c r="D804" t="str">
        <f t="shared" si="167"/>
        <v>00</v>
      </c>
      <c r="E804" t="str">
        <f>"001"</f>
        <v>001</v>
      </c>
      <c r="F804">
        <v>6</v>
      </c>
      <c r="G804" t="str">
        <f>"22"</f>
        <v>22</v>
      </c>
      <c r="H804" t="str">
        <f>"S"</f>
        <v>S</v>
      </c>
      <c r="I804" t="str">
        <f>"00"</f>
        <v>00</v>
      </c>
      <c r="J804" t="s">
        <v>198</v>
      </c>
      <c r="K804" s="1">
        <v>5000</v>
      </c>
    </row>
    <row r="805" spans="1:11" x14ac:dyDescent="0.35">
      <c r="A805">
        <v>199</v>
      </c>
      <c r="B805" t="str">
        <f t="shared" si="166"/>
        <v>11</v>
      </c>
      <c r="C805">
        <v>6399</v>
      </c>
      <c r="D805" t="str">
        <f t="shared" si="167"/>
        <v>00</v>
      </c>
      <c r="E805" t="str">
        <f>"041"</f>
        <v>041</v>
      </c>
      <c r="F805">
        <v>6</v>
      </c>
      <c r="G805" t="str">
        <f>"11"</f>
        <v>11</v>
      </c>
      <c r="H805" t="str">
        <f>"0"</f>
        <v>0</v>
      </c>
      <c r="I805" t="str">
        <f>"00"</f>
        <v>00</v>
      </c>
      <c r="J805" t="s">
        <v>82</v>
      </c>
      <c r="K805" s="1">
        <v>36785</v>
      </c>
    </row>
    <row r="806" spans="1:11" x14ac:dyDescent="0.35">
      <c r="A806">
        <v>199</v>
      </c>
      <c r="B806" t="str">
        <f t="shared" si="166"/>
        <v>11</v>
      </c>
      <c r="C806">
        <v>6399</v>
      </c>
      <c r="D806" t="str">
        <f t="shared" si="167"/>
        <v>00</v>
      </c>
      <c r="E806" t="str">
        <f>"041"</f>
        <v>041</v>
      </c>
      <c r="F806">
        <v>6</v>
      </c>
      <c r="G806" t="str">
        <f>"21"</f>
        <v>21</v>
      </c>
      <c r="H806" t="str">
        <f>"S"</f>
        <v>S</v>
      </c>
      <c r="I806" t="str">
        <f>"AP"</f>
        <v>AP</v>
      </c>
      <c r="J806" t="s">
        <v>199</v>
      </c>
      <c r="K806">
        <v>800</v>
      </c>
    </row>
    <row r="807" spans="1:11" x14ac:dyDescent="0.35">
      <c r="A807">
        <v>199</v>
      </c>
      <c r="B807" t="str">
        <f t="shared" si="166"/>
        <v>11</v>
      </c>
      <c r="C807">
        <v>6399</v>
      </c>
      <c r="D807" t="str">
        <f t="shared" si="167"/>
        <v>00</v>
      </c>
      <c r="E807" t="str">
        <f>"042"</f>
        <v>042</v>
      </c>
      <c r="F807">
        <v>6</v>
      </c>
      <c r="G807" t="str">
        <f t="shared" ref="G807:G812" si="168">"11"</f>
        <v>11</v>
      </c>
      <c r="H807" t="str">
        <f t="shared" ref="H807:H812" si="169">"0"</f>
        <v>0</v>
      </c>
      <c r="I807" t="str">
        <f t="shared" ref="I807:I813" si="170">"00"</f>
        <v>00</v>
      </c>
      <c r="J807" t="s">
        <v>82</v>
      </c>
      <c r="K807" s="1">
        <v>16590</v>
      </c>
    </row>
    <row r="808" spans="1:11" x14ac:dyDescent="0.35">
      <c r="A808">
        <v>199</v>
      </c>
      <c r="B808" t="str">
        <f t="shared" si="166"/>
        <v>11</v>
      </c>
      <c r="C808">
        <v>6399</v>
      </c>
      <c r="D808" t="str">
        <f t="shared" si="167"/>
        <v>00</v>
      </c>
      <c r="E808" t="str">
        <f>"101"</f>
        <v>101</v>
      </c>
      <c r="F808">
        <v>6</v>
      </c>
      <c r="G808" t="str">
        <f t="shared" si="168"/>
        <v>11</v>
      </c>
      <c r="H808" t="str">
        <f t="shared" si="169"/>
        <v>0</v>
      </c>
      <c r="I808" t="str">
        <f t="shared" si="170"/>
        <v>00</v>
      </c>
      <c r="J808" t="s">
        <v>82</v>
      </c>
      <c r="K808" s="1">
        <v>32810</v>
      </c>
    </row>
    <row r="809" spans="1:11" x14ac:dyDescent="0.35">
      <c r="A809">
        <v>199</v>
      </c>
      <c r="B809" t="str">
        <f t="shared" si="166"/>
        <v>11</v>
      </c>
      <c r="C809">
        <v>6399</v>
      </c>
      <c r="D809" t="str">
        <f t="shared" si="167"/>
        <v>00</v>
      </c>
      <c r="E809" t="str">
        <f>"102"</f>
        <v>102</v>
      </c>
      <c r="F809">
        <v>6</v>
      </c>
      <c r="G809" t="str">
        <f t="shared" si="168"/>
        <v>11</v>
      </c>
      <c r="H809" t="str">
        <f t="shared" si="169"/>
        <v>0</v>
      </c>
      <c r="I809" t="str">
        <f t="shared" si="170"/>
        <v>00</v>
      </c>
      <c r="J809" t="s">
        <v>82</v>
      </c>
      <c r="K809" s="1">
        <v>30910</v>
      </c>
    </row>
    <row r="810" spans="1:11" x14ac:dyDescent="0.35">
      <c r="A810">
        <v>199</v>
      </c>
      <c r="B810" t="str">
        <f t="shared" si="166"/>
        <v>11</v>
      </c>
      <c r="C810">
        <v>6399</v>
      </c>
      <c r="D810" t="str">
        <f t="shared" si="167"/>
        <v>00</v>
      </c>
      <c r="E810" t="str">
        <f>"103"</f>
        <v>103</v>
      </c>
      <c r="F810">
        <v>6</v>
      </c>
      <c r="G810" t="str">
        <f t="shared" si="168"/>
        <v>11</v>
      </c>
      <c r="H810" t="str">
        <f t="shared" si="169"/>
        <v>0</v>
      </c>
      <c r="I810" t="str">
        <f t="shared" si="170"/>
        <v>00</v>
      </c>
      <c r="J810" t="s">
        <v>82</v>
      </c>
      <c r="K810" s="1">
        <v>19995</v>
      </c>
    </row>
    <row r="811" spans="1:11" x14ac:dyDescent="0.35">
      <c r="A811">
        <v>199</v>
      </c>
      <c r="B811" t="str">
        <f t="shared" si="166"/>
        <v>11</v>
      </c>
      <c r="C811">
        <v>6399</v>
      </c>
      <c r="D811" t="str">
        <f t="shared" si="167"/>
        <v>00</v>
      </c>
      <c r="E811" t="str">
        <f>"105"</f>
        <v>105</v>
      </c>
      <c r="F811">
        <v>6</v>
      </c>
      <c r="G811" t="str">
        <f t="shared" si="168"/>
        <v>11</v>
      </c>
      <c r="H811" t="str">
        <f t="shared" si="169"/>
        <v>0</v>
      </c>
      <c r="I811" t="str">
        <f t="shared" si="170"/>
        <v>00</v>
      </c>
      <c r="J811" t="s">
        <v>82</v>
      </c>
      <c r="K811" s="1">
        <v>18330</v>
      </c>
    </row>
    <row r="812" spans="1:11" x14ac:dyDescent="0.35">
      <c r="A812">
        <v>199</v>
      </c>
      <c r="B812" t="str">
        <f t="shared" si="166"/>
        <v>11</v>
      </c>
      <c r="C812">
        <v>6399</v>
      </c>
      <c r="D812" t="str">
        <f t="shared" si="167"/>
        <v>00</v>
      </c>
      <c r="E812" t="str">
        <f>"107"</f>
        <v>107</v>
      </c>
      <c r="F812">
        <v>6</v>
      </c>
      <c r="G812" t="str">
        <f t="shared" si="168"/>
        <v>11</v>
      </c>
      <c r="H812" t="str">
        <f t="shared" si="169"/>
        <v>0</v>
      </c>
      <c r="I812" t="str">
        <f t="shared" si="170"/>
        <v>00</v>
      </c>
      <c r="J812" t="s">
        <v>82</v>
      </c>
      <c r="K812" s="1">
        <v>33425</v>
      </c>
    </row>
    <row r="813" spans="1:11" x14ac:dyDescent="0.35">
      <c r="A813">
        <v>199</v>
      </c>
      <c r="B813" t="str">
        <f t="shared" si="166"/>
        <v>11</v>
      </c>
      <c r="C813">
        <v>6399</v>
      </c>
      <c r="D813" t="str">
        <f t="shared" si="167"/>
        <v>00</v>
      </c>
      <c r="E813" t="str">
        <f t="shared" ref="E813:E823" si="171">"999"</f>
        <v>999</v>
      </c>
      <c r="F813">
        <v>6</v>
      </c>
      <c r="G813" t="str">
        <f>"00"</f>
        <v>00</v>
      </c>
      <c r="H813" t="str">
        <f>"R"</f>
        <v>R</v>
      </c>
      <c r="I813" t="str">
        <f t="shared" si="170"/>
        <v>00</v>
      </c>
      <c r="J813" t="s">
        <v>82</v>
      </c>
      <c r="K813" s="1">
        <v>25000</v>
      </c>
    </row>
    <row r="814" spans="1:11" x14ac:dyDescent="0.35">
      <c r="A814">
        <v>199</v>
      </c>
      <c r="B814" t="str">
        <f t="shared" si="166"/>
        <v>11</v>
      </c>
      <c r="C814">
        <v>6399</v>
      </c>
      <c r="D814" t="str">
        <f t="shared" si="167"/>
        <v>00</v>
      </c>
      <c r="E814" t="str">
        <f t="shared" si="171"/>
        <v>999</v>
      </c>
      <c r="F814">
        <v>6</v>
      </c>
      <c r="G814" t="str">
        <f>"21"</f>
        <v>21</v>
      </c>
      <c r="H814" t="str">
        <f t="shared" ref="H814:H824" si="172">"S"</f>
        <v>S</v>
      </c>
      <c r="I814" t="str">
        <f>"GT"</f>
        <v>GT</v>
      </c>
      <c r="J814" t="s">
        <v>200</v>
      </c>
      <c r="K814">
        <v>500</v>
      </c>
    </row>
    <row r="815" spans="1:11" x14ac:dyDescent="0.35">
      <c r="A815">
        <v>199</v>
      </c>
      <c r="B815" t="str">
        <f t="shared" si="166"/>
        <v>11</v>
      </c>
      <c r="C815">
        <v>6399</v>
      </c>
      <c r="D815" t="str">
        <f t="shared" si="167"/>
        <v>00</v>
      </c>
      <c r="E815" t="str">
        <f t="shared" si="171"/>
        <v>999</v>
      </c>
      <c r="F815">
        <v>6</v>
      </c>
      <c r="G815" t="str">
        <f>"23"</f>
        <v>23</v>
      </c>
      <c r="H815" t="str">
        <f t="shared" si="172"/>
        <v>S</v>
      </c>
      <c r="I815" t="str">
        <f>"00"</f>
        <v>00</v>
      </c>
      <c r="J815" t="s">
        <v>201</v>
      </c>
      <c r="K815" s="1">
        <v>34720</v>
      </c>
    </row>
    <row r="816" spans="1:11" x14ac:dyDescent="0.35">
      <c r="A816">
        <v>199</v>
      </c>
      <c r="B816" t="str">
        <f t="shared" si="166"/>
        <v>11</v>
      </c>
      <c r="C816">
        <v>6399</v>
      </c>
      <c r="D816" t="str">
        <f t="shared" si="167"/>
        <v>00</v>
      </c>
      <c r="E816" t="str">
        <f t="shared" si="171"/>
        <v>999</v>
      </c>
      <c r="F816">
        <v>6</v>
      </c>
      <c r="G816" t="str">
        <f>"24"</f>
        <v>24</v>
      </c>
      <c r="H816" t="str">
        <f t="shared" si="172"/>
        <v>S</v>
      </c>
      <c r="I816" t="str">
        <f>"50"</f>
        <v>50</v>
      </c>
      <c r="J816" t="s">
        <v>202</v>
      </c>
      <c r="K816" s="1">
        <v>2000</v>
      </c>
    </row>
    <row r="817" spans="1:11" x14ac:dyDescent="0.35">
      <c r="A817">
        <v>199</v>
      </c>
      <c r="B817" t="str">
        <f t="shared" si="166"/>
        <v>11</v>
      </c>
      <c r="C817">
        <v>6399</v>
      </c>
      <c r="D817" t="str">
        <f t="shared" si="167"/>
        <v>00</v>
      </c>
      <c r="E817" t="str">
        <f t="shared" si="171"/>
        <v>999</v>
      </c>
      <c r="F817">
        <v>6</v>
      </c>
      <c r="G817" t="str">
        <f>"25"</f>
        <v>25</v>
      </c>
      <c r="H817" t="str">
        <f t="shared" si="172"/>
        <v>S</v>
      </c>
      <c r="I817" t="str">
        <f>"40"</f>
        <v>40</v>
      </c>
      <c r="J817" t="s">
        <v>203</v>
      </c>
      <c r="K817" s="1">
        <v>18080</v>
      </c>
    </row>
    <row r="818" spans="1:11" x14ac:dyDescent="0.35">
      <c r="A818">
        <v>199</v>
      </c>
      <c r="B818" t="str">
        <f t="shared" si="166"/>
        <v>11</v>
      </c>
      <c r="C818">
        <v>6399</v>
      </c>
      <c r="D818" t="str">
        <f t="shared" si="167"/>
        <v>00</v>
      </c>
      <c r="E818" t="str">
        <f t="shared" si="171"/>
        <v>999</v>
      </c>
      <c r="F818">
        <v>6</v>
      </c>
      <c r="G818" t="str">
        <f>"25"</f>
        <v>25</v>
      </c>
      <c r="H818" t="str">
        <f t="shared" si="172"/>
        <v>S</v>
      </c>
      <c r="I818" t="str">
        <f>"41"</f>
        <v>41</v>
      </c>
      <c r="J818" t="s">
        <v>204</v>
      </c>
      <c r="K818" s="1">
        <v>12460</v>
      </c>
    </row>
    <row r="819" spans="1:11" x14ac:dyDescent="0.35">
      <c r="A819">
        <v>199</v>
      </c>
      <c r="B819" t="str">
        <f t="shared" si="166"/>
        <v>11</v>
      </c>
      <c r="C819">
        <v>6399</v>
      </c>
      <c r="D819" t="str">
        <f>"02"</f>
        <v>02</v>
      </c>
      <c r="E819" t="str">
        <f t="shared" si="171"/>
        <v>999</v>
      </c>
      <c r="F819">
        <v>6</v>
      </c>
      <c r="G819" t="str">
        <f>"23"</f>
        <v>23</v>
      </c>
      <c r="H819" t="str">
        <f t="shared" si="172"/>
        <v>S</v>
      </c>
      <c r="I819" t="str">
        <f>"00"</f>
        <v>00</v>
      </c>
      <c r="J819" t="s">
        <v>201</v>
      </c>
      <c r="K819" s="1">
        <v>5000</v>
      </c>
    </row>
    <row r="820" spans="1:11" x14ac:dyDescent="0.35">
      <c r="A820">
        <v>199</v>
      </c>
      <c r="B820" t="str">
        <f t="shared" si="166"/>
        <v>11</v>
      </c>
      <c r="C820">
        <v>6399</v>
      </c>
      <c r="D820" t="str">
        <f>"02"</f>
        <v>02</v>
      </c>
      <c r="E820" t="str">
        <f t="shared" si="171"/>
        <v>999</v>
      </c>
      <c r="F820">
        <v>6</v>
      </c>
      <c r="G820" t="str">
        <f>"23"</f>
        <v>23</v>
      </c>
      <c r="H820" t="str">
        <f t="shared" si="172"/>
        <v>S</v>
      </c>
      <c r="I820" t="str">
        <f>"DE"</f>
        <v>DE</v>
      </c>
      <c r="J820" t="s">
        <v>82</v>
      </c>
      <c r="K820" s="1">
        <v>15000</v>
      </c>
    </row>
    <row r="821" spans="1:11" x14ac:dyDescent="0.35">
      <c r="A821">
        <v>199</v>
      </c>
      <c r="B821" t="str">
        <f t="shared" si="166"/>
        <v>11</v>
      </c>
      <c r="C821">
        <v>6399</v>
      </c>
      <c r="D821" t="str">
        <f>"02"</f>
        <v>02</v>
      </c>
      <c r="E821" t="str">
        <f t="shared" si="171"/>
        <v>999</v>
      </c>
      <c r="F821">
        <v>6</v>
      </c>
      <c r="G821" t="str">
        <f>"24"</f>
        <v>24</v>
      </c>
      <c r="H821" t="str">
        <f t="shared" si="172"/>
        <v>S</v>
      </c>
      <c r="I821" t="str">
        <f>"50"</f>
        <v>50</v>
      </c>
      <c r="J821" t="s">
        <v>202</v>
      </c>
      <c r="K821" s="1">
        <v>4000</v>
      </c>
    </row>
    <row r="822" spans="1:11" x14ac:dyDescent="0.35">
      <c r="A822">
        <v>199</v>
      </c>
      <c r="B822" t="str">
        <f t="shared" si="166"/>
        <v>11</v>
      </c>
      <c r="C822">
        <v>6399</v>
      </c>
      <c r="D822" t="str">
        <f>"02"</f>
        <v>02</v>
      </c>
      <c r="E822" t="str">
        <f t="shared" si="171"/>
        <v>999</v>
      </c>
      <c r="F822">
        <v>6</v>
      </c>
      <c r="G822" t="str">
        <f>"24"</f>
        <v>24</v>
      </c>
      <c r="H822" t="str">
        <f t="shared" si="172"/>
        <v>S</v>
      </c>
      <c r="I822" t="str">
        <f>"53"</f>
        <v>53</v>
      </c>
      <c r="J822" t="s">
        <v>205</v>
      </c>
      <c r="K822" s="1">
        <v>2000</v>
      </c>
    </row>
    <row r="823" spans="1:11" x14ac:dyDescent="0.35">
      <c r="A823">
        <v>199</v>
      </c>
      <c r="B823" t="str">
        <f t="shared" si="166"/>
        <v>11</v>
      </c>
      <c r="C823">
        <v>6399</v>
      </c>
      <c r="D823" t="str">
        <f>"03"</f>
        <v>03</v>
      </c>
      <c r="E823" t="str">
        <f t="shared" si="171"/>
        <v>999</v>
      </c>
      <c r="F823">
        <v>6</v>
      </c>
      <c r="G823" t="str">
        <f>"23"</f>
        <v>23</v>
      </c>
      <c r="H823" t="str">
        <f t="shared" si="172"/>
        <v>S</v>
      </c>
      <c r="I823" t="str">
        <f>"00"</f>
        <v>00</v>
      </c>
      <c r="J823" t="s">
        <v>206</v>
      </c>
      <c r="K823" s="1">
        <v>15000</v>
      </c>
    </row>
    <row r="824" spans="1:11" x14ac:dyDescent="0.35">
      <c r="A824">
        <v>199</v>
      </c>
      <c r="B824" t="str">
        <f t="shared" si="166"/>
        <v>11</v>
      </c>
      <c r="C824">
        <v>6399</v>
      </c>
      <c r="D824" t="str">
        <f>"11"</f>
        <v>11</v>
      </c>
      <c r="E824" t="str">
        <f>"001"</f>
        <v>001</v>
      </c>
      <c r="F824">
        <v>6</v>
      </c>
      <c r="G824" t="str">
        <f>"22"</f>
        <v>22</v>
      </c>
      <c r="H824" t="str">
        <f t="shared" si="172"/>
        <v>S</v>
      </c>
      <c r="I824" t="str">
        <f>"AT"</f>
        <v>AT</v>
      </c>
      <c r="J824" t="s">
        <v>207</v>
      </c>
      <c r="K824" s="1">
        <v>35000</v>
      </c>
    </row>
    <row r="825" spans="1:11" x14ac:dyDescent="0.35">
      <c r="A825">
        <v>199</v>
      </c>
      <c r="B825" t="str">
        <f t="shared" si="166"/>
        <v>11</v>
      </c>
      <c r="C825">
        <v>6399</v>
      </c>
      <c r="D825" t="str">
        <f>"14"</f>
        <v>14</v>
      </c>
      <c r="E825" t="str">
        <f>"001"</f>
        <v>001</v>
      </c>
      <c r="F825">
        <v>6</v>
      </c>
      <c r="G825" t="str">
        <f t="shared" ref="G825:G856" si="173">"11"</f>
        <v>11</v>
      </c>
      <c r="H825" t="str">
        <f t="shared" ref="H825:H840" si="174">"0"</f>
        <v>0</v>
      </c>
      <c r="I825" t="str">
        <f t="shared" ref="I825:I843" si="175">"00"</f>
        <v>00</v>
      </c>
      <c r="J825" t="s">
        <v>208</v>
      </c>
      <c r="K825" s="1">
        <v>4500</v>
      </c>
    </row>
    <row r="826" spans="1:11" x14ac:dyDescent="0.35">
      <c r="A826">
        <v>199</v>
      </c>
      <c r="B826" t="str">
        <f t="shared" si="166"/>
        <v>11</v>
      </c>
      <c r="C826">
        <v>6399</v>
      </c>
      <c r="D826" t="str">
        <f>"14"</f>
        <v>14</v>
      </c>
      <c r="E826" t="str">
        <f>"041"</f>
        <v>041</v>
      </c>
      <c r="F826">
        <v>6</v>
      </c>
      <c r="G826" t="str">
        <f t="shared" si="173"/>
        <v>11</v>
      </c>
      <c r="H826" t="str">
        <f t="shared" si="174"/>
        <v>0</v>
      </c>
      <c r="I826" t="str">
        <f t="shared" si="175"/>
        <v>00</v>
      </c>
      <c r="J826" t="s">
        <v>208</v>
      </c>
      <c r="K826" s="1">
        <v>1000</v>
      </c>
    </row>
    <row r="827" spans="1:11" x14ac:dyDescent="0.35">
      <c r="A827">
        <v>199</v>
      </c>
      <c r="B827" t="str">
        <f t="shared" si="166"/>
        <v>11</v>
      </c>
      <c r="C827">
        <v>6399</v>
      </c>
      <c r="D827" t="str">
        <f>"14"</f>
        <v>14</v>
      </c>
      <c r="E827" t="str">
        <f>"042"</f>
        <v>042</v>
      </c>
      <c r="F827">
        <v>6</v>
      </c>
      <c r="G827" t="str">
        <f t="shared" si="173"/>
        <v>11</v>
      </c>
      <c r="H827" t="str">
        <f t="shared" si="174"/>
        <v>0</v>
      </c>
      <c r="I827" t="str">
        <f t="shared" si="175"/>
        <v>00</v>
      </c>
      <c r="J827" t="s">
        <v>208</v>
      </c>
      <c r="K827">
        <v>900</v>
      </c>
    </row>
    <row r="828" spans="1:11" x14ac:dyDescent="0.35">
      <c r="A828">
        <v>199</v>
      </c>
      <c r="B828" t="str">
        <f t="shared" si="166"/>
        <v>11</v>
      </c>
      <c r="C828">
        <v>6399</v>
      </c>
      <c r="D828" t="str">
        <f>"15"</f>
        <v>15</v>
      </c>
      <c r="E828" t="str">
        <f>"001"</f>
        <v>001</v>
      </c>
      <c r="F828">
        <v>6</v>
      </c>
      <c r="G828" t="str">
        <f t="shared" si="173"/>
        <v>11</v>
      </c>
      <c r="H828" t="str">
        <f t="shared" si="174"/>
        <v>0</v>
      </c>
      <c r="I828" t="str">
        <f t="shared" si="175"/>
        <v>00</v>
      </c>
      <c r="J828" t="s">
        <v>209</v>
      </c>
      <c r="K828" s="1">
        <v>14500</v>
      </c>
    </row>
    <row r="829" spans="1:11" x14ac:dyDescent="0.35">
      <c r="A829">
        <v>199</v>
      </c>
      <c r="B829" t="str">
        <f t="shared" si="166"/>
        <v>11</v>
      </c>
      <c r="C829">
        <v>6399</v>
      </c>
      <c r="D829" t="str">
        <f>"15"</f>
        <v>15</v>
      </c>
      <c r="E829" t="str">
        <f>"041"</f>
        <v>041</v>
      </c>
      <c r="F829">
        <v>6</v>
      </c>
      <c r="G829" t="str">
        <f t="shared" si="173"/>
        <v>11</v>
      </c>
      <c r="H829" t="str">
        <f t="shared" si="174"/>
        <v>0</v>
      </c>
      <c r="I829" t="str">
        <f t="shared" si="175"/>
        <v>00</v>
      </c>
      <c r="J829" t="s">
        <v>209</v>
      </c>
      <c r="K829" s="1">
        <v>2000</v>
      </c>
    </row>
    <row r="830" spans="1:11" x14ac:dyDescent="0.35">
      <c r="A830">
        <v>199</v>
      </c>
      <c r="B830" t="str">
        <f t="shared" si="166"/>
        <v>11</v>
      </c>
      <c r="C830">
        <v>6399</v>
      </c>
      <c r="D830" t="str">
        <f>"15"</f>
        <v>15</v>
      </c>
      <c r="E830" t="str">
        <f>"042"</f>
        <v>042</v>
      </c>
      <c r="F830">
        <v>6</v>
      </c>
      <c r="G830" t="str">
        <f t="shared" si="173"/>
        <v>11</v>
      </c>
      <c r="H830" t="str">
        <f t="shared" si="174"/>
        <v>0</v>
      </c>
      <c r="I830" t="str">
        <f t="shared" si="175"/>
        <v>00</v>
      </c>
      <c r="J830" t="s">
        <v>209</v>
      </c>
      <c r="K830" s="1">
        <v>1050</v>
      </c>
    </row>
    <row r="831" spans="1:11" x14ac:dyDescent="0.35">
      <c r="A831">
        <v>199</v>
      </c>
      <c r="B831" t="str">
        <f t="shared" si="166"/>
        <v>11</v>
      </c>
      <c r="C831">
        <v>6399</v>
      </c>
      <c r="D831" t="str">
        <f>"16"</f>
        <v>16</v>
      </c>
      <c r="E831" t="str">
        <f>"041"</f>
        <v>041</v>
      </c>
      <c r="F831">
        <v>6</v>
      </c>
      <c r="G831" t="str">
        <f t="shared" si="173"/>
        <v>11</v>
      </c>
      <c r="H831" t="str">
        <f t="shared" si="174"/>
        <v>0</v>
      </c>
      <c r="I831" t="str">
        <f t="shared" si="175"/>
        <v>00</v>
      </c>
      <c r="J831" t="s">
        <v>210</v>
      </c>
      <c r="K831">
        <v>500</v>
      </c>
    </row>
    <row r="832" spans="1:11" x14ac:dyDescent="0.35">
      <c r="A832">
        <v>199</v>
      </c>
      <c r="B832" t="str">
        <f t="shared" si="166"/>
        <v>11</v>
      </c>
      <c r="C832">
        <v>6399</v>
      </c>
      <c r="D832" t="str">
        <f>"19"</f>
        <v>19</v>
      </c>
      <c r="E832" t="str">
        <f>"041"</f>
        <v>041</v>
      </c>
      <c r="F832">
        <v>6</v>
      </c>
      <c r="G832" t="str">
        <f t="shared" si="173"/>
        <v>11</v>
      </c>
      <c r="H832" t="str">
        <f t="shared" si="174"/>
        <v>0</v>
      </c>
      <c r="I832" t="str">
        <f t="shared" si="175"/>
        <v>00</v>
      </c>
      <c r="J832" t="s">
        <v>211</v>
      </c>
      <c r="K832">
        <v>200</v>
      </c>
    </row>
    <row r="833" spans="1:11" x14ac:dyDescent="0.35">
      <c r="A833">
        <v>199</v>
      </c>
      <c r="B833" t="str">
        <f t="shared" si="166"/>
        <v>11</v>
      </c>
      <c r="C833">
        <v>6399</v>
      </c>
      <c r="D833" t="str">
        <f>"20"</f>
        <v>20</v>
      </c>
      <c r="E833" t="str">
        <f>"001"</f>
        <v>001</v>
      </c>
      <c r="F833">
        <v>6</v>
      </c>
      <c r="G833" t="str">
        <f t="shared" si="173"/>
        <v>11</v>
      </c>
      <c r="H833" t="str">
        <f t="shared" si="174"/>
        <v>0</v>
      </c>
      <c r="I833" t="str">
        <f t="shared" si="175"/>
        <v>00</v>
      </c>
      <c r="J833" t="s">
        <v>212</v>
      </c>
      <c r="K833" s="1">
        <v>3000</v>
      </c>
    </row>
    <row r="834" spans="1:11" x14ac:dyDescent="0.35">
      <c r="A834">
        <v>199</v>
      </c>
      <c r="B834" t="str">
        <f t="shared" si="166"/>
        <v>11</v>
      </c>
      <c r="C834">
        <v>6399</v>
      </c>
      <c r="D834" t="str">
        <f>"20"</f>
        <v>20</v>
      </c>
      <c r="E834" t="str">
        <f>"041"</f>
        <v>041</v>
      </c>
      <c r="F834">
        <v>6</v>
      </c>
      <c r="G834" t="str">
        <f t="shared" si="173"/>
        <v>11</v>
      </c>
      <c r="H834" t="str">
        <f t="shared" si="174"/>
        <v>0</v>
      </c>
      <c r="I834" t="str">
        <f t="shared" si="175"/>
        <v>00</v>
      </c>
      <c r="J834" t="s">
        <v>213</v>
      </c>
      <c r="K834">
        <v>0</v>
      </c>
    </row>
    <row r="835" spans="1:11" x14ac:dyDescent="0.35">
      <c r="A835">
        <v>199</v>
      </c>
      <c r="B835" t="str">
        <f t="shared" si="166"/>
        <v>11</v>
      </c>
      <c r="C835">
        <v>6399</v>
      </c>
      <c r="D835" t="str">
        <f>"21"</f>
        <v>21</v>
      </c>
      <c r="E835" t="str">
        <f>"001"</f>
        <v>001</v>
      </c>
      <c r="F835">
        <v>6</v>
      </c>
      <c r="G835" t="str">
        <f t="shared" si="173"/>
        <v>11</v>
      </c>
      <c r="H835" t="str">
        <f t="shared" si="174"/>
        <v>0</v>
      </c>
      <c r="I835" t="str">
        <f t="shared" si="175"/>
        <v>00</v>
      </c>
      <c r="J835" t="s">
        <v>214</v>
      </c>
      <c r="K835">
        <v>0</v>
      </c>
    </row>
    <row r="836" spans="1:11" x14ac:dyDescent="0.35">
      <c r="A836">
        <v>199</v>
      </c>
      <c r="B836" t="str">
        <f t="shared" si="166"/>
        <v>11</v>
      </c>
      <c r="C836">
        <v>6399</v>
      </c>
      <c r="D836" t="str">
        <f>"24"</f>
        <v>24</v>
      </c>
      <c r="E836" t="str">
        <f>"001"</f>
        <v>001</v>
      </c>
      <c r="F836">
        <v>6</v>
      </c>
      <c r="G836" t="str">
        <f t="shared" si="173"/>
        <v>11</v>
      </c>
      <c r="H836" t="str">
        <f t="shared" si="174"/>
        <v>0</v>
      </c>
      <c r="I836" t="str">
        <f t="shared" si="175"/>
        <v>00</v>
      </c>
      <c r="J836" t="s">
        <v>215</v>
      </c>
      <c r="K836">
        <v>675</v>
      </c>
    </row>
    <row r="837" spans="1:11" x14ac:dyDescent="0.35">
      <c r="A837">
        <v>199</v>
      </c>
      <c r="B837" t="str">
        <f t="shared" si="166"/>
        <v>11</v>
      </c>
      <c r="C837">
        <v>6399</v>
      </c>
      <c r="D837" t="str">
        <f>"24"</f>
        <v>24</v>
      </c>
      <c r="E837" t="str">
        <f>"041"</f>
        <v>041</v>
      </c>
      <c r="F837">
        <v>6</v>
      </c>
      <c r="G837" t="str">
        <f t="shared" si="173"/>
        <v>11</v>
      </c>
      <c r="H837" t="str">
        <f t="shared" si="174"/>
        <v>0</v>
      </c>
      <c r="I837" t="str">
        <f t="shared" si="175"/>
        <v>00</v>
      </c>
      <c r="J837" t="s">
        <v>215</v>
      </c>
      <c r="K837" s="1">
        <v>1000</v>
      </c>
    </row>
    <row r="838" spans="1:11" x14ac:dyDescent="0.35">
      <c r="A838">
        <v>199</v>
      </c>
      <c r="B838" t="str">
        <f t="shared" si="166"/>
        <v>11</v>
      </c>
      <c r="C838">
        <v>6399</v>
      </c>
      <c r="D838" t="str">
        <f>"24"</f>
        <v>24</v>
      </c>
      <c r="E838" t="str">
        <f>"042"</f>
        <v>042</v>
      </c>
      <c r="F838">
        <v>6</v>
      </c>
      <c r="G838" t="str">
        <f t="shared" si="173"/>
        <v>11</v>
      </c>
      <c r="H838" t="str">
        <f t="shared" si="174"/>
        <v>0</v>
      </c>
      <c r="I838" t="str">
        <f t="shared" si="175"/>
        <v>00</v>
      </c>
      <c r="J838" t="s">
        <v>215</v>
      </c>
      <c r="K838">
        <v>500</v>
      </c>
    </row>
    <row r="839" spans="1:11" x14ac:dyDescent="0.35">
      <c r="A839">
        <v>199</v>
      </c>
      <c r="B839" t="str">
        <f t="shared" si="166"/>
        <v>11</v>
      </c>
      <c r="C839">
        <v>6399</v>
      </c>
      <c r="D839" t="str">
        <f>"26"</f>
        <v>26</v>
      </c>
      <c r="E839" t="str">
        <f>"001"</f>
        <v>001</v>
      </c>
      <c r="F839">
        <v>6</v>
      </c>
      <c r="G839" t="str">
        <f t="shared" si="173"/>
        <v>11</v>
      </c>
      <c r="H839" t="str">
        <f t="shared" si="174"/>
        <v>0</v>
      </c>
      <c r="I839" t="str">
        <f t="shared" si="175"/>
        <v>00</v>
      </c>
      <c r="J839" t="s">
        <v>216</v>
      </c>
      <c r="K839" s="1">
        <v>2500</v>
      </c>
    </row>
    <row r="840" spans="1:11" x14ac:dyDescent="0.35">
      <c r="A840">
        <v>199</v>
      </c>
      <c r="B840" t="str">
        <f t="shared" si="166"/>
        <v>11</v>
      </c>
      <c r="C840">
        <v>6399</v>
      </c>
      <c r="D840" t="str">
        <f>"26"</f>
        <v>26</v>
      </c>
      <c r="E840" t="str">
        <f>"041"</f>
        <v>041</v>
      </c>
      <c r="F840">
        <v>6</v>
      </c>
      <c r="G840" t="str">
        <f t="shared" si="173"/>
        <v>11</v>
      </c>
      <c r="H840" t="str">
        <f t="shared" si="174"/>
        <v>0</v>
      </c>
      <c r="I840" t="str">
        <f t="shared" si="175"/>
        <v>00</v>
      </c>
      <c r="J840" t="s">
        <v>217</v>
      </c>
      <c r="K840" s="1">
        <v>1500</v>
      </c>
    </row>
    <row r="841" spans="1:11" x14ac:dyDescent="0.35">
      <c r="A841">
        <v>199</v>
      </c>
      <c r="B841" t="str">
        <f t="shared" si="166"/>
        <v>11</v>
      </c>
      <c r="C841">
        <v>6399</v>
      </c>
      <c r="D841" t="str">
        <f>"26"</f>
        <v>26</v>
      </c>
      <c r="E841" t="str">
        <f>"041"</f>
        <v>041</v>
      </c>
      <c r="F841">
        <v>6</v>
      </c>
      <c r="G841" t="str">
        <f t="shared" si="173"/>
        <v>11</v>
      </c>
      <c r="H841" t="str">
        <f>"A"</f>
        <v>A</v>
      </c>
      <c r="I841" t="str">
        <f t="shared" si="175"/>
        <v>00</v>
      </c>
      <c r="J841" t="s">
        <v>218</v>
      </c>
      <c r="K841">
        <v>700</v>
      </c>
    </row>
    <row r="842" spans="1:11" x14ac:dyDescent="0.35">
      <c r="A842">
        <v>199</v>
      </c>
      <c r="B842" t="str">
        <f t="shared" si="166"/>
        <v>11</v>
      </c>
      <c r="C842">
        <v>6399</v>
      </c>
      <c r="D842" t="str">
        <f>"26"</f>
        <v>26</v>
      </c>
      <c r="E842" t="str">
        <f>"042"</f>
        <v>042</v>
      </c>
      <c r="F842">
        <v>6</v>
      </c>
      <c r="G842" t="str">
        <f t="shared" si="173"/>
        <v>11</v>
      </c>
      <c r="H842" t="str">
        <f>"0"</f>
        <v>0</v>
      </c>
      <c r="I842" t="str">
        <f t="shared" si="175"/>
        <v>00</v>
      </c>
      <c r="J842" t="s">
        <v>217</v>
      </c>
      <c r="K842">
        <v>500</v>
      </c>
    </row>
    <row r="843" spans="1:11" x14ac:dyDescent="0.35">
      <c r="A843">
        <v>199</v>
      </c>
      <c r="B843" t="str">
        <f t="shared" si="166"/>
        <v>11</v>
      </c>
      <c r="C843">
        <v>6399</v>
      </c>
      <c r="D843" t="str">
        <f>"27"</f>
        <v>27</v>
      </c>
      <c r="E843" t="str">
        <f>"001"</f>
        <v>001</v>
      </c>
      <c r="F843">
        <v>6</v>
      </c>
      <c r="G843" t="str">
        <f t="shared" si="173"/>
        <v>11</v>
      </c>
      <c r="H843" t="str">
        <f>"0"</f>
        <v>0</v>
      </c>
      <c r="I843" t="str">
        <f t="shared" si="175"/>
        <v>00</v>
      </c>
      <c r="J843" t="s">
        <v>219</v>
      </c>
      <c r="K843" s="1">
        <v>6000</v>
      </c>
    </row>
    <row r="844" spans="1:11" x14ac:dyDescent="0.35">
      <c r="A844">
        <v>199</v>
      </c>
      <c r="B844" t="str">
        <f t="shared" si="166"/>
        <v>11</v>
      </c>
      <c r="C844">
        <v>6399</v>
      </c>
      <c r="D844" t="str">
        <f>"27"</f>
        <v>27</v>
      </c>
      <c r="E844" t="str">
        <f>"001"</f>
        <v>001</v>
      </c>
      <c r="F844">
        <v>6</v>
      </c>
      <c r="G844" t="str">
        <f t="shared" si="173"/>
        <v>11</v>
      </c>
      <c r="H844" t="str">
        <f>"S"</f>
        <v>S</v>
      </c>
      <c r="I844" t="str">
        <f>"AP"</f>
        <v>AP</v>
      </c>
      <c r="J844" t="s">
        <v>220</v>
      </c>
      <c r="K844">
        <v>0</v>
      </c>
    </row>
    <row r="845" spans="1:11" x14ac:dyDescent="0.35">
      <c r="A845">
        <v>199</v>
      </c>
      <c r="B845" t="str">
        <f t="shared" si="166"/>
        <v>11</v>
      </c>
      <c r="C845">
        <v>6399</v>
      </c>
      <c r="D845" t="str">
        <f>"27"</f>
        <v>27</v>
      </c>
      <c r="E845" t="str">
        <f>"041"</f>
        <v>041</v>
      </c>
      <c r="F845">
        <v>6</v>
      </c>
      <c r="G845" t="str">
        <f t="shared" si="173"/>
        <v>11</v>
      </c>
      <c r="H845" t="str">
        <f>"0"</f>
        <v>0</v>
      </c>
      <c r="I845" t="str">
        <f t="shared" ref="I845:I856" si="176">"00"</f>
        <v>00</v>
      </c>
      <c r="J845" t="s">
        <v>219</v>
      </c>
      <c r="K845" s="1">
        <v>1500</v>
      </c>
    </row>
    <row r="846" spans="1:11" x14ac:dyDescent="0.35">
      <c r="A846">
        <v>199</v>
      </c>
      <c r="B846" t="str">
        <f t="shared" si="166"/>
        <v>11</v>
      </c>
      <c r="C846">
        <v>6399</v>
      </c>
      <c r="D846" t="str">
        <f>"27"</f>
        <v>27</v>
      </c>
      <c r="E846" t="str">
        <f>"041"</f>
        <v>041</v>
      </c>
      <c r="F846">
        <v>6</v>
      </c>
      <c r="G846" t="str">
        <f t="shared" si="173"/>
        <v>11</v>
      </c>
      <c r="H846" t="str">
        <f>"A"</f>
        <v>A</v>
      </c>
      <c r="I846" t="str">
        <f t="shared" si="176"/>
        <v>00</v>
      </c>
      <c r="J846" t="s">
        <v>221</v>
      </c>
      <c r="K846">
        <v>700</v>
      </c>
    </row>
    <row r="847" spans="1:11" x14ac:dyDescent="0.35">
      <c r="A847">
        <v>199</v>
      </c>
      <c r="B847" t="str">
        <f t="shared" si="166"/>
        <v>11</v>
      </c>
      <c r="C847">
        <v>6399</v>
      </c>
      <c r="D847" t="str">
        <f>"27"</f>
        <v>27</v>
      </c>
      <c r="E847" t="str">
        <f>"042"</f>
        <v>042</v>
      </c>
      <c r="F847">
        <v>6</v>
      </c>
      <c r="G847" t="str">
        <f t="shared" si="173"/>
        <v>11</v>
      </c>
      <c r="H847" t="str">
        <f>"0"</f>
        <v>0</v>
      </c>
      <c r="I847" t="str">
        <f t="shared" si="176"/>
        <v>00</v>
      </c>
      <c r="J847" t="s">
        <v>219</v>
      </c>
      <c r="K847">
        <v>500</v>
      </c>
    </row>
    <row r="848" spans="1:11" x14ac:dyDescent="0.35">
      <c r="A848">
        <v>199</v>
      </c>
      <c r="B848" t="str">
        <f t="shared" si="166"/>
        <v>11</v>
      </c>
      <c r="C848">
        <v>6399</v>
      </c>
      <c r="D848" t="str">
        <f>"28"</f>
        <v>28</v>
      </c>
      <c r="E848" t="str">
        <f>"001"</f>
        <v>001</v>
      </c>
      <c r="F848">
        <v>6</v>
      </c>
      <c r="G848" t="str">
        <f t="shared" si="173"/>
        <v>11</v>
      </c>
      <c r="H848" t="str">
        <f>"0"</f>
        <v>0</v>
      </c>
      <c r="I848" t="str">
        <f t="shared" si="176"/>
        <v>00</v>
      </c>
      <c r="J848" t="s">
        <v>222</v>
      </c>
      <c r="K848" s="1">
        <v>1500</v>
      </c>
    </row>
    <row r="849" spans="1:11" x14ac:dyDescent="0.35">
      <c r="A849">
        <v>199</v>
      </c>
      <c r="B849" t="str">
        <f t="shared" si="166"/>
        <v>11</v>
      </c>
      <c r="C849">
        <v>6399</v>
      </c>
      <c r="D849" t="str">
        <f>"28"</f>
        <v>28</v>
      </c>
      <c r="E849" t="str">
        <f>"041"</f>
        <v>041</v>
      </c>
      <c r="F849">
        <v>6</v>
      </c>
      <c r="G849" t="str">
        <f t="shared" si="173"/>
        <v>11</v>
      </c>
      <c r="H849" t="str">
        <f>"0"</f>
        <v>0</v>
      </c>
      <c r="I849" t="str">
        <f t="shared" si="176"/>
        <v>00</v>
      </c>
      <c r="J849" t="s">
        <v>223</v>
      </c>
      <c r="K849" s="1">
        <v>1000</v>
      </c>
    </row>
    <row r="850" spans="1:11" x14ac:dyDescent="0.35">
      <c r="A850">
        <v>199</v>
      </c>
      <c r="B850" t="str">
        <f t="shared" si="166"/>
        <v>11</v>
      </c>
      <c r="C850">
        <v>6399</v>
      </c>
      <c r="D850" t="str">
        <f>"28"</f>
        <v>28</v>
      </c>
      <c r="E850" t="str">
        <f>"041"</f>
        <v>041</v>
      </c>
      <c r="F850">
        <v>6</v>
      </c>
      <c r="G850" t="str">
        <f t="shared" si="173"/>
        <v>11</v>
      </c>
      <c r="H850" t="str">
        <f>"A"</f>
        <v>A</v>
      </c>
      <c r="I850" t="str">
        <f t="shared" si="176"/>
        <v>00</v>
      </c>
      <c r="J850" t="s">
        <v>224</v>
      </c>
      <c r="K850">
        <v>700</v>
      </c>
    </row>
    <row r="851" spans="1:11" x14ac:dyDescent="0.35">
      <c r="A851">
        <v>199</v>
      </c>
      <c r="B851" t="str">
        <f t="shared" si="166"/>
        <v>11</v>
      </c>
      <c r="C851">
        <v>6399</v>
      </c>
      <c r="D851" t="str">
        <f>"28"</f>
        <v>28</v>
      </c>
      <c r="E851" t="str">
        <f>"042"</f>
        <v>042</v>
      </c>
      <c r="F851">
        <v>6</v>
      </c>
      <c r="G851" t="str">
        <f t="shared" si="173"/>
        <v>11</v>
      </c>
      <c r="H851" t="str">
        <f t="shared" ref="H851:H872" si="177">"0"</f>
        <v>0</v>
      </c>
      <c r="I851" t="str">
        <f t="shared" si="176"/>
        <v>00</v>
      </c>
      <c r="J851" t="s">
        <v>222</v>
      </c>
      <c r="K851">
        <v>400</v>
      </c>
    </row>
    <row r="852" spans="1:11" x14ac:dyDescent="0.35">
      <c r="A852">
        <v>199</v>
      </c>
      <c r="B852" t="str">
        <f t="shared" si="166"/>
        <v>11</v>
      </c>
      <c r="C852">
        <v>6399</v>
      </c>
      <c r="D852" t="str">
        <f>"29"</f>
        <v>29</v>
      </c>
      <c r="E852" t="str">
        <f>"041"</f>
        <v>041</v>
      </c>
      <c r="F852">
        <v>6</v>
      </c>
      <c r="G852" t="str">
        <f t="shared" si="173"/>
        <v>11</v>
      </c>
      <c r="H852" t="str">
        <f t="shared" si="177"/>
        <v>0</v>
      </c>
      <c r="I852" t="str">
        <f t="shared" si="176"/>
        <v>00</v>
      </c>
      <c r="J852" t="s">
        <v>225</v>
      </c>
      <c r="K852">
        <v>300</v>
      </c>
    </row>
    <row r="853" spans="1:11" x14ac:dyDescent="0.35">
      <c r="A853">
        <v>199</v>
      </c>
      <c r="B853" t="str">
        <f t="shared" si="166"/>
        <v>11</v>
      </c>
      <c r="C853">
        <v>6399</v>
      </c>
      <c r="D853" t="str">
        <f>"29"</f>
        <v>29</v>
      </c>
      <c r="E853" t="str">
        <f>"042"</f>
        <v>042</v>
      </c>
      <c r="F853">
        <v>6</v>
      </c>
      <c r="G853" t="str">
        <f t="shared" si="173"/>
        <v>11</v>
      </c>
      <c r="H853" t="str">
        <f t="shared" si="177"/>
        <v>0</v>
      </c>
      <c r="I853" t="str">
        <f t="shared" si="176"/>
        <v>00</v>
      </c>
      <c r="J853" t="s">
        <v>226</v>
      </c>
      <c r="K853">
        <v>400</v>
      </c>
    </row>
    <row r="854" spans="1:11" x14ac:dyDescent="0.35">
      <c r="A854">
        <v>199</v>
      </c>
      <c r="B854" t="str">
        <f t="shared" si="166"/>
        <v>11</v>
      </c>
      <c r="C854">
        <v>6399</v>
      </c>
      <c r="D854" t="str">
        <f>"30"</f>
        <v>30</v>
      </c>
      <c r="E854" t="str">
        <f>"001"</f>
        <v>001</v>
      </c>
      <c r="F854">
        <v>6</v>
      </c>
      <c r="G854" t="str">
        <f t="shared" si="173"/>
        <v>11</v>
      </c>
      <c r="H854" t="str">
        <f t="shared" si="177"/>
        <v>0</v>
      </c>
      <c r="I854" t="str">
        <f t="shared" si="176"/>
        <v>00</v>
      </c>
      <c r="J854" t="s">
        <v>227</v>
      </c>
      <c r="K854" s="1">
        <v>2400</v>
      </c>
    </row>
    <row r="855" spans="1:11" x14ac:dyDescent="0.35">
      <c r="A855">
        <v>199</v>
      </c>
      <c r="B855" t="str">
        <f t="shared" si="166"/>
        <v>11</v>
      </c>
      <c r="C855">
        <v>6399</v>
      </c>
      <c r="D855" t="str">
        <f>"30"</f>
        <v>30</v>
      </c>
      <c r="E855" t="str">
        <f>"042"</f>
        <v>042</v>
      </c>
      <c r="F855">
        <v>6</v>
      </c>
      <c r="G855" t="str">
        <f t="shared" si="173"/>
        <v>11</v>
      </c>
      <c r="H855" t="str">
        <f t="shared" si="177"/>
        <v>0</v>
      </c>
      <c r="I855" t="str">
        <f t="shared" si="176"/>
        <v>00</v>
      </c>
      <c r="J855" t="s">
        <v>225</v>
      </c>
      <c r="K855">
        <v>400</v>
      </c>
    </row>
    <row r="856" spans="1:11" x14ac:dyDescent="0.35">
      <c r="A856">
        <v>199</v>
      </c>
      <c r="B856" t="str">
        <f t="shared" si="166"/>
        <v>11</v>
      </c>
      <c r="C856">
        <v>6399</v>
      </c>
      <c r="D856" t="str">
        <f>"40"</f>
        <v>40</v>
      </c>
      <c r="E856" t="str">
        <f>"041"</f>
        <v>041</v>
      </c>
      <c r="F856">
        <v>6</v>
      </c>
      <c r="G856" t="str">
        <f t="shared" si="173"/>
        <v>11</v>
      </c>
      <c r="H856" t="str">
        <f t="shared" si="177"/>
        <v>0</v>
      </c>
      <c r="I856" t="str">
        <f t="shared" si="176"/>
        <v>00</v>
      </c>
      <c r="J856" t="s">
        <v>228</v>
      </c>
      <c r="K856">
        <v>0</v>
      </c>
    </row>
    <row r="857" spans="1:11" x14ac:dyDescent="0.35">
      <c r="A857">
        <v>199</v>
      </c>
      <c r="B857" t="str">
        <f t="shared" si="166"/>
        <v>11</v>
      </c>
      <c r="C857">
        <v>6399</v>
      </c>
      <c r="D857" t="str">
        <f t="shared" ref="D857:D862" si="178">"52"</f>
        <v>52</v>
      </c>
      <c r="E857" t="str">
        <f>"001"</f>
        <v>001</v>
      </c>
      <c r="F857">
        <v>6</v>
      </c>
      <c r="G857" t="str">
        <f>"22"</f>
        <v>22</v>
      </c>
      <c r="H857" t="str">
        <f t="shared" si="177"/>
        <v>0</v>
      </c>
      <c r="I857" t="str">
        <f>"CA"</f>
        <v>CA</v>
      </c>
      <c r="J857" t="s">
        <v>229</v>
      </c>
      <c r="K857" s="1">
        <v>15500</v>
      </c>
    </row>
    <row r="858" spans="1:11" x14ac:dyDescent="0.35">
      <c r="A858">
        <v>199</v>
      </c>
      <c r="B858" t="str">
        <f t="shared" ref="B858:B921" si="179">"11"</f>
        <v>11</v>
      </c>
      <c r="C858">
        <v>6399</v>
      </c>
      <c r="D858" t="str">
        <f t="shared" si="178"/>
        <v>52</v>
      </c>
      <c r="E858" t="str">
        <f>"001"</f>
        <v>001</v>
      </c>
      <c r="F858">
        <v>6</v>
      </c>
      <c r="G858" t="str">
        <f>"22"</f>
        <v>22</v>
      </c>
      <c r="H858" t="str">
        <f t="shared" si="177"/>
        <v>0</v>
      </c>
      <c r="I858" t="str">
        <f>"FC"</f>
        <v>FC</v>
      </c>
      <c r="J858" t="s">
        <v>230</v>
      </c>
      <c r="K858" s="1">
        <v>17500</v>
      </c>
    </row>
    <row r="859" spans="1:11" x14ac:dyDescent="0.35">
      <c r="A859">
        <v>199</v>
      </c>
      <c r="B859" t="str">
        <f t="shared" si="179"/>
        <v>11</v>
      </c>
      <c r="C859">
        <v>6399</v>
      </c>
      <c r="D859" t="str">
        <f t="shared" si="178"/>
        <v>52</v>
      </c>
      <c r="E859" t="str">
        <f>"001"</f>
        <v>001</v>
      </c>
      <c r="F859">
        <v>6</v>
      </c>
      <c r="G859" t="str">
        <f>"22"</f>
        <v>22</v>
      </c>
      <c r="H859" t="str">
        <f t="shared" si="177"/>
        <v>0</v>
      </c>
      <c r="I859" t="str">
        <f>"PR"</f>
        <v>PR</v>
      </c>
      <c r="J859" t="s">
        <v>231</v>
      </c>
      <c r="K859" s="1">
        <v>1500</v>
      </c>
    </row>
    <row r="860" spans="1:11" x14ac:dyDescent="0.35">
      <c r="A860">
        <v>199</v>
      </c>
      <c r="B860" t="str">
        <f t="shared" si="179"/>
        <v>11</v>
      </c>
      <c r="C860">
        <v>6399</v>
      </c>
      <c r="D860" t="str">
        <f t="shared" si="178"/>
        <v>52</v>
      </c>
      <c r="E860" t="str">
        <f>"041"</f>
        <v>041</v>
      </c>
      <c r="F860">
        <v>6</v>
      </c>
      <c r="G860" t="str">
        <f>"11"</f>
        <v>11</v>
      </c>
      <c r="H860" t="str">
        <f t="shared" si="177"/>
        <v>0</v>
      </c>
      <c r="I860" t="str">
        <f>"00"</f>
        <v>00</v>
      </c>
      <c r="J860" t="s">
        <v>232</v>
      </c>
      <c r="K860">
        <v>0</v>
      </c>
    </row>
    <row r="861" spans="1:11" x14ac:dyDescent="0.35">
      <c r="A861">
        <v>199</v>
      </c>
      <c r="B861" t="str">
        <f t="shared" si="179"/>
        <v>11</v>
      </c>
      <c r="C861">
        <v>6399</v>
      </c>
      <c r="D861" t="str">
        <f t="shared" si="178"/>
        <v>52</v>
      </c>
      <c r="E861" t="str">
        <f>"041"</f>
        <v>041</v>
      </c>
      <c r="F861">
        <v>6</v>
      </c>
      <c r="G861" t="str">
        <f>"22"</f>
        <v>22</v>
      </c>
      <c r="H861" t="str">
        <f t="shared" si="177"/>
        <v>0</v>
      </c>
      <c r="I861" t="str">
        <f>"CA"</f>
        <v>CA</v>
      </c>
      <c r="J861" t="s">
        <v>82</v>
      </c>
      <c r="K861">
        <v>100</v>
      </c>
    </row>
    <row r="862" spans="1:11" x14ac:dyDescent="0.35">
      <c r="A862">
        <v>199</v>
      </c>
      <c r="B862" t="str">
        <f t="shared" si="179"/>
        <v>11</v>
      </c>
      <c r="C862">
        <v>6399</v>
      </c>
      <c r="D862" t="str">
        <f t="shared" si="178"/>
        <v>52</v>
      </c>
      <c r="E862" t="str">
        <f>"041"</f>
        <v>041</v>
      </c>
      <c r="F862">
        <v>6</v>
      </c>
      <c r="G862" t="str">
        <f>"22"</f>
        <v>22</v>
      </c>
      <c r="H862" t="str">
        <f t="shared" si="177"/>
        <v>0</v>
      </c>
      <c r="I862" t="str">
        <f>"FC"</f>
        <v>FC</v>
      </c>
      <c r="J862" t="s">
        <v>233</v>
      </c>
      <c r="K862" s="1">
        <v>2500</v>
      </c>
    </row>
    <row r="863" spans="1:11" x14ac:dyDescent="0.35">
      <c r="A863">
        <v>199</v>
      </c>
      <c r="B863" t="str">
        <f t="shared" si="179"/>
        <v>11</v>
      </c>
      <c r="C863">
        <v>6399</v>
      </c>
      <c r="D863" t="str">
        <f>"53"</f>
        <v>53</v>
      </c>
      <c r="E863" t="str">
        <f>"041"</f>
        <v>041</v>
      </c>
      <c r="F863">
        <v>6</v>
      </c>
      <c r="G863" t="str">
        <f>"11"</f>
        <v>11</v>
      </c>
      <c r="H863" t="str">
        <f t="shared" si="177"/>
        <v>0</v>
      </c>
      <c r="I863" t="str">
        <f t="shared" ref="I863:I872" si="180">"00"</f>
        <v>00</v>
      </c>
      <c r="J863" t="s">
        <v>234</v>
      </c>
      <c r="K863">
        <v>200</v>
      </c>
    </row>
    <row r="864" spans="1:11" x14ac:dyDescent="0.35">
      <c r="A864">
        <v>199</v>
      </c>
      <c r="B864" t="str">
        <f t="shared" si="179"/>
        <v>11</v>
      </c>
      <c r="C864">
        <v>6399</v>
      </c>
      <c r="D864" t="str">
        <f>"55"</f>
        <v>55</v>
      </c>
      <c r="E864" t="str">
        <f>"728"</f>
        <v>728</v>
      </c>
      <c r="F864">
        <v>6</v>
      </c>
      <c r="G864" t="str">
        <f>"99"</f>
        <v>99</v>
      </c>
      <c r="H864" t="str">
        <f t="shared" si="177"/>
        <v>0</v>
      </c>
      <c r="I864" t="str">
        <f t="shared" si="180"/>
        <v>00</v>
      </c>
      <c r="J864" t="s">
        <v>235</v>
      </c>
      <c r="K864" s="1">
        <v>213000</v>
      </c>
    </row>
    <row r="865" spans="1:11" x14ac:dyDescent="0.35">
      <c r="A865">
        <v>199</v>
      </c>
      <c r="B865" t="str">
        <f t="shared" si="179"/>
        <v>11</v>
      </c>
      <c r="C865">
        <v>6399</v>
      </c>
      <c r="D865" t="str">
        <f>"64"</f>
        <v>64</v>
      </c>
      <c r="E865" t="str">
        <f>"001"</f>
        <v>001</v>
      </c>
      <c r="F865">
        <v>6</v>
      </c>
      <c r="G865" t="str">
        <f t="shared" ref="G865:G878" si="181">"11"</f>
        <v>11</v>
      </c>
      <c r="H865" t="str">
        <f t="shared" si="177"/>
        <v>0</v>
      </c>
      <c r="I865" t="str">
        <f t="shared" si="180"/>
        <v>00</v>
      </c>
      <c r="J865" t="s">
        <v>236</v>
      </c>
      <c r="K865">
        <v>250</v>
      </c>
    </row>
    <row r="866" spans="1:11" x14ac:dyDescent="0.35">
      <c r="A866">
        <v>199</v>
      </c>
      <c r="B866" t="str">
        <f t="shared" si="179"/>
        <v>11</v>
      </c>
      <c r="C866">
        <v>6399</v>
      </c>
      <c r="D866" t="str">
        <f>"64"</f>
        <v>64</v>
      </c>
      <c r="E866" t="str">
        <f>"041"</f>
        <v>041</v>
      </c>
      <c r="F866">
        <v>6</v>
      </c>
      <c r="G866" t="str">
        <f t="shared" si="181"/>
        <v>11</v>
      </c>
      <c r="H866" t="str">
        <f t="shared" si="177"/>
        <v>0</v>
      </c>
      <c r="I866" t="str">
        <f t="shared" si="180"/>
        <v>00</v>
      </c>
      <c r="J866" t="s">
        <v>237</v>
      </c>
      <c r="K866">
        <v>0</v>
      </c>
    </row>
    <row r="867" spans="1:11" x14ac:dyDescent="0.35">
      <c r="A867">
        <v>199</v>
      </c>
      <c r="B867" t="str">
        <f t="shared" si="179"/>
        <v>11</v>
      </c>
      <c r="C867">
        <v>6399</v>
      </c>
      <c r="D867" t="str">
        <f>"64"</f>
        <v>64</v>
      </c>
      <c r="E867" t="str">
        <f>"042"</f>
        <v>042</v>
      </c>
      <c r="F867">
        <v>6</v>
      </c>
      <c r="G867" t="str">
        <f t="shared" si="181"/>
        <v>11</v>
      </c>
      <c r="H867" t="str">
        <f t="shared" si="177"/>
        <v>0</v>
      </c>
      <c r="I867" t="str">
        <f t="shared" si="180"/>
        <v>00</v>
      </c>
      <c r="J867" t="s">
        <v>236</v>
      </c>
      <c r="K867">
        <v>500</v>
      </c>
    </row>
    <row r="868" spans="1:11" x14ac:dyDescent="0.35">
      <c r="A868">
        <v>199</v>
      </c>
      <c r="B868" t="str">
        <f t="shared" si="179"/>
        <v>11</v>
      </c>
      <c r="C868">
        <v>6399</v>
      </c>
      <c r="D868" t="str">
        <f>"64"</f>
        <v>64</v>
      </c>
      <c r="E868" t="str">
        <f>"101"</f>
        <v>101</v>
      </c>
      <c r="F868">
        <v>6</v>
      </c>
      <c r="G868" t="str">
        <f t="shared" si="181"/>
        <v>11</v>
      </c>
      <c r="H868" t="str">
        <f t="shared" si="177"/>
        <v>0</v>
      </c>
      <c r="I868" t="str">
        <f t="shared" si="180"/>
        <v>00</v>
      </c>
      <c r="J868" t="s">
        <v>236</v>
      </c>
      <c r="K868" s="1">
        <v>1000</v>
      </c>
    </row>
    <row r="869" spans="1:11" x14ac:dyDescent="0.35">
      <c r="A869">
        <v>199</v>
      </c>
      <c r="B869" t="str">
        <f t="shared" si="179"/>
        <v>11</v>
      </c>
      <c r="C869">
        <v>6399</v>
      </c>
      <c r="D869" t="str">
        <f>"64"</f>
        <v>64</v>
      </c>
      <c r="E869" t="str">
        <f>"102"</f>
        <v>102</v>
      </c>
      <c r="F869">
        <v>6</v>
      </c>
      <c r="G869" t="str">
        <f t="shared" si="181"/>
        <v>11</v>
      </c>
      <c r="H869" t="str">
        <f t="shared" si="177"/>
        <v>0</v>
      </c>
      <c r="I869" t="str">
        <f t="shared" si="180"/>
        <v>00</v>
      </c>
      <c r="J869" t="s">
        <v>236</v>
      </c>
      <c r="K869">
        <v>55</v>
      </c>
    </row>
    <row r="870" spans="1:11" x14ac:dyDescent="0.35">
      <c r="A870">
        <v>199</v>
      </c>
      <c r="B870" t="str">
        <f t="shared" si="179"/>
        <v>11</v>
      </c>
      <c r="C870">
        <v>6399</v>
      </c>
      <c r="D870" t="str">
        <f>"65"</f>
        <v>65</v>
      </c>
      <c r="E870" t="str">
        <f>"001"</f>
        <v>001</v>
      </c>
      <c r="F870">
        <v>6</v>
      </c>
      <c r="G870" t="str">
        <f t="shared" si="181"/>
        <v>11</v>
      </c>
      <c r="H870" t="str">
        <f t="shared" si="177"/>
        <v>0</v>
      </c>
      <c r="I870" t="str">
        <f t="shared" si="180"/>
        <v>00</v>
      </c>
      <c r="J870" t="s">
        <v>238</v>
      </c>
      <c r="K870" s="1">
        <v>2000</v>
      </c>
    </row>
    <row r="871" spans="1:11" x14ac:dyDescent="0.35">
      <c r="A871">
        <v>199</v>
      </c>
      <c r="B871" t="str">
        <f t="shared" si="179"/>
        <v>11</v>
      </c>
      <c r="C871">
        <v>6399</v>
      </c>
      <c r="D871" t="str">
        <f>"71"</f>
        <v>71</v>
      </c>
      <c r="E871" t="str">
        <f>"041"</f>
        <v>041</v>
      </c>
      <c r="F871">
        <v>6</v>
      </c>
      <c r="G871" t="str">
        <f t="shared" si="181"/>
        <v>11</v>
      </c>
      <c r="H871" t="str">
        <f t="shared" si="177"/>
        <v>0</v>
      </c>
      <c r="I871" t="str">
        <f t="shared" si="180"/>
        <v>00</v>
      </c>
      <c r="J871" t="s">
        <v>239</v>
      </c>
      <c r="K871" s="1">
        <v>3000</v>
      </c>
    </row>
    <row r="872" spans="1:11" x14ac:dyDescent="0.35">
      <c r="A872">
        <v>199</v>
      </c>
      <c r="B872" t="str">
        <f t="shared" si="179"/>
        <v>11</v>
      </c>
      <c r="C872">
        <v>6399</v>
      </c>
      <c r="D872" t="str">
        <f>"72"</f>
        <v>72</v>
      </c>
      <c r="E872" t="str">
        <f>"001"</f>
        <v>001</v>
      </c>
      <c r="F872">
        <v>6</v>
      </c>
      <c r="G872" t="str">
        <f t="shared" si="181"/>
        <v>11</v>
      </c>
      <c r="H872" t="str">
        <f t="shared" si="177"/>
        <v>0</v>
      </c>
      <c r="I872" t="str">
        <f t="shared" si="180"/>
        <v>00</v>
      </c>
      <c r="J872" t="s">
        <v>240</v>
      </c>
      <c r="K872" s="1">
        <v>7500</v>
      </c>
    </row>
    <row r="873" spans="1:11" x14ac:dyDescent="0.35">
      <c r="A873">
        <v>199</v>
      </c>
      <c r="B873" t="str">
        <f t="shared" si="179"/>
        <v>11</v>
      </c>
      <c r="C873">
        <v>6399</v>
      </c>
      <c r="D873" t="str">
        <f>"72"</f>
        <v>72</v>
      </c>
      <c r="E873" t="str">
        <f>"001"</f>
        <v>001</v>
      </c>
      <c r="F873">
        <v>6</v>
      </c>
      <c r="G873" t="str">
        <f t="shared" si="181"/>
        <v>11</v>
      </c>
      <c r="H873" t="str">
        <f>"S"</f>
        <v>S</v>
      </c>
      <c r="I873" t="str">
        <f>"AP"</f>
        <v>AP</v>
      </c>
      <c r="J873" t="s">
        <v>241</v>
      </c>
      <c r="K873" s="1">
        <v>2000</v>
      </c>
    </row>
    <row r="874" spans="1:11" x14ac:dyDescent="0.35">
      <c r="A874">
        <v>199</v>
      </c>
      <c r="B874" t="str">
        <f t="shared" si="179"/>
        <v>11</v>
      </c>
      <c r="C874">
        <v>6399</v>
      </c>
      <c r="D874" t="str">
        <f>"72"</f>
        <v>72</v>
      </c>
      <c r="E874" t="str">
        <f>"041"</f>
        <v>041</v>
      </c>
      <c r="F874">
        <v>6</v>
      </c>
      <c r="G874" t="str">
        <f t="shared" si="181"/>
        <v>11</v>
      </c>
      <c r="H874" t="str">
        <f>"0"</f>
        <v>0</v>
      </c>
      <c r="I874" t="str">
        <f t="shared" ref="I874:I879" si="182">"00"</f>
        <v>00</v>
      </c>
      <c r="J874" t="s">
        <v>240</v>
      </c>
      <c r="K874" s="1">
        <v>1500</v>
      </c>
    </row>
    <row r="875" spans="1:11" x14ac:dyDescent="0.35">
      <c r="A875">
        <v>199</v>
      </c>
      <c r="B875" t="str">
        <f t="shared" si="179"/>
        <v>11</v>
      </c>
      <c r="C875">
        <v>6399</v>
      </c>
      <c r="D875" t="str">
        <f>"72"</f>
        <v>72</v>
      </c>
      <c r="E875" t="str">
        <f>"041"</f>
        <v>041</v>
      </c>
      <c r="F875">
        <v>6</v>
      </c>
      <c r="G875" t="str">
        <f t="shared" si="181"/>
        <v>11</v>
      </c>
      <c r="H875" t="str">
        <f>"A"</f>
        <v>A</v>
      </c>
      <c r="I875" t="str">
        <f t="shared" si="182"/>
        <v>00</v>
      </c>
      <c r="J875" t="s">
        <v>242</v>
      </c>
      <c r="K875">
        <v>700</v>
      </c>
    </row>
    <row r="876" spans="1:11" x14ac:dyDescent="0.35">
      <c r="A876">
        <v>199</v>
      </c>
      <c r="B876" t="str">
        <f t="shared" si="179"/>
        <v>11</v>
      </c>
      <c r="C876">
        <v>6399</v>
      </c>
      <c r="D876" t="str">
        <f>"72"</f>
        <v>72</v>
      </c>
      <c r="E876" t="str">
        <f>"042"</f>
        <v>042</v>
      </c>
      <c r="F876">
        <v>6</v>
      </c>
      <c r="G876" t="str">
        <f t="shared" si="181"/>
        <v>11</v>
      </c>
      <c r="H876" t="str">
        <f>"0"</f>
        <v>0</v>
      </c>
      <c r="I876" t="str">
        <f t="shared" si="182"/>
        <v>00</v>
      </c>
      <c r="J876" t="s">
        <v>240</v>
      </c>
      <c r="K876" s="1">
        <v>1400</v>
      </c>
    </row>
    <row r="877" spans="1:11" x14ac:dyDescent="0.35">
      <c r="A877">
        <v>199</v>
      </c>
      <c r="B877" t="str">
        <f t="shared" si="179"/>
        <v>11</v>
      </c>
      <c r="C877">
        <v>6399</v>
      </c>
      <c r="D877" t="str">
        <f>"74"</f>
        <v>74</v>
      </c>
      <c r="E877" t="str">
        <f>"001"</f>
        <v>001</v>
      </c>
      <c r="F877">
        <v>6</v>
      </c>
      <c r="G877" t="str">
        <f t="shared" si="181"/>
        <v>11</v>
      </c>
      <c r="H877" t="str">
        <f>"0"</f>
        <v>0</v>
      </c>
      <c r="I877" t="str">
        <f t="shared" si="182"/>
        <v>00</v>
      </c>
      <c r="J877" t="s">
        <v>243</v>
      </c>
      <c r="K877" s="1">
        <v>1000</v>
      </c>
    </row>
    <row r="878" spans="1:11" x14ac:dyDescent="0.35">
      <c r="A878">
        <v>199</v>
      </c>
      <c r="B878" t="str">
        <f t="shared" si="179"/>
        <v>11</v>
      </c>
      <c r="C878">
        <v>6399</v>
      </c>
      <c r="D878" t="str">
        <f>"74"</f>
        <v>74</v>
      </c>
      <c r="E878" t="str">
        <f>"041"</f>
        <v>041</v>
      </c>
      <c r="F878">
        <v>6</v>
      </c>
      <c r="G878" t="str">
        <f t="shared" si="181"/>
        <v>11</v>
      </c>
      <c r="H878" t="str">
        <f>"0"</f>
        <v>0</v>
      </c>
      <c r="I878" t="str">
        <f t="shared" si="182"/>
        <v>00</v>
      </c>
      <c r="J878" t="s">
        <v>244</v>
      </c>
      <c r="K878">
        <v>200</v>
      </c>
    </row>
    <row r="879" spans="1:11" x14ac:dyDescent="0.35">
      <c r="A879">
        <v>199</v>
      </c>
      <c r="B879" t="str">
        <f t="shared" si="179"/>
        <v>11</v>
      </c>
      <c r="C879">
        <v>6399</v>
      </c>
      <c r="D879" t="str">
        <f>"76"</f>
        <v>76</v>
      </c>
      <c r="E879" t="str">
        <f>"001"</f>
        <v>001</v>
      </c>
      <c r="F879">
        <v>6</v>
      </c>
      <c r="G879" t="str">
        <f>"22"</f>
        <v>22</v>
      </c>
      <c r="H879" t="str">
        <f>"S"</f>
        <v>S</v>
      </c>
      <c r="I879" t="str">
        <f t="shared" si="182"/>
        <v>00</v>
      </c>
      <c r="J879" t="s">
        <v>245</v>
      </c>
      <c r="K879" s="1">
        <v>1500</v>
      </c>
    </row>
    <row r="880" spans="1:11" x14ac:dyDescent="0.35">
      <c r="A880">
        <v>199</v>
      </c>
      <c r="B880" t="str">
        <f t="shared" si="179"/>
        <v>11</v>
      </c>
      <c r="C880">
        <v>6399</v>
      </c>
      <c r="D880" t="str">
        <f>"78"</f>
        <v>78</v>
      </c>
      <c r="E880" t="str">
        <f>"001"</f>
        <v>001</v>
      </c>
      <c r="F880">
        <v>6</v>
      </c>
      <c r="G880" t="str">
        <f>"22"</f>
        <v>22</v>
      </c>
      <c r="H880" t="str">
        <f>"0"</f>
        <v>0</v>
      </c>
      <c r="I880" t="str">
        <f>"HS"</f>
        <v>HS</v>
      </c>
      <c r="J880" t="s">
        <v>246</v>
      </c>
      <c r="K880" s="1">
        <v>16500</v>
      </c>
    </row>
    <row r="881" spans="1:11" x14ac:dyDescent="0.35">
      <c r="A881">
        <v>199</v>
      </c>
      <c r="B881" t="str">
        <f t="shared" si="179"/>
        <v>11</v>
      </c>
      <c r="C881">
        <v>6399</v>
      </c>
      <c r="D881" t="str">
        <f>"78"</f>
        <v>78</v>
      </c>
      <c r="E881" t="str">
        <f>"001"</f>
        <v>001</v>
      </c>
      <c r="F881">
        <v>6</v>
      </c>
      <c r="G881" t="str">
        <f>"22"</f>
        <v>22</v>
      </c>
      <c r="H881" t="str">
        <f>"0"</f>
        <v>0</v>
      </c>
      <c r="I881" t="str">
        <f>"MV"</f>
        <v>MV</v>
      </c>
      <c r="J881" t="s">
        <v>247</v>
      </c>
      <c r="K881" s="1">
        <v>18000</v>
      </c>
    </row>
    <row r="882" spans="1:11" x14ac:dyDescent="0.35">
      <c r="A882">
        <v>199</v>
      </c>
      <c r="B882" t="str">
        <f t="shared" si="179"/>
        <v>11</v>
      </c>
      <c r="C882">
        <v>6399</v>
      </c>
      <c r="D882" t="str">
        <f>"78"</f>
        <v>78</v>
      </c>
      <c r="E882" t="str">
        <f>"001"</f>
        <v>001</v>
      </c>
      <c r="F882">
        <v>6</v>
      </c>
      <c r="G882" t="str">
        <f>"22"</f>
        <v>22</v>
      </c>
      <c r="H882" t="str">
        <f>"S"</f>
        <v>S</v>
      </c>
      <c r="I882" t="str">
        <f>"AG"</f>
        <v>AG</v>
      </c>
      <c r="J882" t="s">
        <v>248</v>
      </c>
      <c r="K882" s="1">
        <v>9000</v>
      </c>
    </row>
    <row r="883" spans="1:11" x14ac:dyDescent="0.35">
      <c r="A883">
        <v>199</v>
      </c>
      <c r="B883" t="str">
        <f t="shared" si="179"/>
        <v>11</v>
      </c>
      <c r="C883">
        <v>6399</v>
      </c>
      <c r="D883" t="str">
        <f>"79"</f>
        <v>79</v>
      </c>
      <c r="E883" t="str">
        <f>"001"</f>
        <v>001</v>
      </c>
      <c r="F883">
        <v>6</v>
      </c>
      <c r="G883" t="str">
        <f>"22"</f>
        <v>22</v>
      </c>
      <c r="H883" t="str">
        <f>"S"</f>
        <v>S</v>
      </c>
      <c r="I883" t="str">
        <f>"00"</f>
        <v>00</v>
      </c>
      <c r="J883" t="s">
        <v>249</v>
      </c>
      <c r="K883" s="1">
        <v>12000</v>
      </c>
    </row>
    <row r="884" spans="1:11" x14ac:dyDescent="0.35">
      <c r="A884">
        <v>199</v>
      </c>
      <c r="B884" t="str">
        <f t="shared" si="179"/>
        <v>11</v>
      </c>
      <c r="C884">
        <v>6399</v>
      </c>
      <c r="D884" t="str">
        <f>"79"</f>
        <v>79</v>
      </c>
      <c r="E884" t="str">
        <f>"041"</f>
        <v>041</v>
      </c>
      <c r="F884">
        <v>6</v>
      </c>
      <c r="G884" t="str">
        <f>"11"</f>
        <v>11</v>
      </c>
      <c r="H884" t="str">
        <f>"0"</f>
        <v>0</v>
      </c>
      <c r="I884" t="str">
        <f>"00"</f>
        <v>00</v>
      </c>
      <c r="J884" t="s">
        <v>250</v>
      </c>
      <c r="K884">
        <v>200</v>
      </c>
    </row>
    <row r="885" spans="1:11" x14ac:dyDescent="0.35">
      <c r="A885">
        <v>199</v>
      </c>
      <c r="B885" t="str">
        <f t="shared" si="179"/>
        <v>11</v>
      </c>
      <c r="C885">
        <v>6399</v>
      </c>
      <c r="D885" t="str">
        <f>"80"</f>
        <v>80</v>
      </c>
      <c r="E885" t="str">
        <f t="shared" ref="E885:E892" si="183">"001"</f>
        <v>001</v>
      </c>
      <c r="F885">
        <v>6</v>
      </c>
      <c r="G885" t="str">
        <f t="shared" ref="G885:G892" si="184">"22"</f>
        <v>22</v>
      </c>
      <c r="H885" t="str">
        <f>"0"</f>
        <v>0</v>
      </c>
      <c r="I885" t="str">
        <f>"CP"</f>
        <v>CP</v>
      </c>
      <c r="J885" t="s">
        <v>251</v>
      </c>
      <c r="K885" s="1">
        <v>6750</v>
      </c>
    </row>
    <row r="886" spans="1:11" x14ac:dyDescent="0.35">
      <c r="A886">
        <v>199</v>
      </c>
      <c r="B886" t="str">
        <f t="shared" si="179"/>
        <v>11</v>
      </c>
      <c r="C886">
        <v>6399</v>
      </c>
      <c r="D886" t="str">
        <f>"80"</f>
        <v>80</v>
      </c>
      <c r="E886" t="str">
        <f t="shared" si="183"/>
        <v>001</v>
      </c>
      <c r="F886">
        <v>6</v>
      </c>
      <c r="G886" t="str">
        <f t="shared" si="184"/>
        <v>22</v>
      </c>
      <c r="H886" t="str">
        <f>"0"</f>
        <v>0</v>
      </c>
      <c r="I886" t="str">
        <f>"KV"</f>
        <v>KV</v>
      </c>
      <c r="J886" t="s">
        <v>252</v>
      </c>
      <c r="K886" s="1">
        <v>15290</v>
      </c>
    </row>
    <row r="887" spans="1:11" x14ac:dyDescent="0.35">
      <c r="A887">
        <v>199</v>
      </c>
      <c r="B887" t="str">
        <f t="shared" si="179"/>
        <v>11</v>
      </c>
      <c r="C887">
        <v>6399</v>
      </c>
      <c r="D887" t="str">
        <f>"80"</f>
        <v>80</v>
      </c>
      <c r="E887" t="str">
        <f t="shared" si="183"/>
        <v>001</v>
      </c>
      <c r="F887">
        <v>6</v>
      </c>
      <c r="G887" t="str">
        <f t="shared" si="184"/>
        <v>22</v>
      </c>
      <c r="H887" t="str">
        <f>"0"</f>
        <v>0</v>
      </c>
      <c r="I887" t="str">
        <f>"OG"</f>
        <v>OG</v>
      </c>
      <c r="J887" t="s">
        <v>253</v>
      </c>
      <c r="K887" s="1">
        <v>2000</v>
      </c>
    </row>
    <row r="888" spans="1:11" x14ac:dyDescent="0.35">
      <c r="A888">
        <v>199</v>
      </c>
      <c r="B888" t="str">
        <f t="shared" si="179"/>
        <v>11</v>
      </c>
      <c r="C888">
        <v>6399</v>
      </c>
      <c r="D888" t="str">
        <f>"80"</f>
        <v>80</v>
      </c>
      <c r="E888" t="str">
        <f t="shared" si="183"/>
        <v>001</v>
      </c>
      <c r="F888">
        <v>6</v>
      </c>
      <c r="G888" t="str">
        <f t="shared" si="184"/>
        <v>22</v>
      </c>
      <c r="H888" t="str">
        <f>"M"</f>
        <v>M</v>
      </c>
      <c r="I888" t="str">
        <f>"00"</f>
        <v>00</v>
      </c>
      <c r="J888" t="s">
        <v>254</v>
      </c>
      <c r="K888" s="1">
        <v>5800</v>
      </c>
    </row>
    <row r="889" spans="1:11" x14ac:dyDescent="0.35">
      <c r="A889">
        <v>199</v>
      </c>
      <c r="B889" t="str">
        <f t="shared" si="179"/>
        <v>11</v>
      </c>
      <c r="C889">
        <v>6399</v>
      </c>
      <c r="D889" t="str">
        <f>"81"</f>
        <v>81</v>
      </c>
      <c r="E889" t="str">
        <f t="shared" si="183"/>
        <v>001</v>
      </c>
      <c r="F889">
        <v>6</v>
      </c>
      <c r="G889" t="str">
        <f t="shared" si="184"/>
        <v>22</v>
      </c>
      <c r="H889" t="str">
        <f>"0"</f>
        <v>0</v>
      </c>
      <c r="I889" t="str">
        <f>"RB"</f>
        <v>RB</v>
      </c>
      <c r="J889" t="s">
        <v>255</v>
      </c>
      <c r="K889" s="1">
        <v>9700</v>
      </c>
    </row>
    <row r="890" spans="1:11" x14ac:dyDescent="0.35">
      <c r="A890">
        <v>199</v>
      </c>
      <c r="B890" t="str">
        <f t="shared" si="179"/>
        <v>11</v>
      </c>
      <c r="C890">
        <v>6399</v>
      </c>
      <c r="D890" t="str">
        <f>"82"</f>
        <v>82</v>
      </c>
      <c r="E890" t="str">
        <f t="shared" si="183"/>
        <v>001</v>
      </c>
      <c r="F890">
        <v>6</v>
      </c>
      <c r="G890" t="str">
        <f t="shared" si="184"/>
        <v>22</v>
      </c>
      <c r="H890" t="str">
        <f>"0"</f>
        <v>0</v>
      </c>
      <c r="I890" t="str">
        <f>"OG"</f>
        <v>OG</v>
      </c>
      <c r="J890" t="s">
        <v>256</v>
      </c>
      <c r="K890" s="1">
        <v>1000</v>
      </c>
    </row>
    <row r="891" spans="1:11" x14ac:dyDescent="0.35">
      <c r="A891">
        <v>199</v>
      </c>
      <c r="B891" t="str">
        <f t="shared" si="179"/>
        <v>11</v>
      </c>
      <c r="C891">
        <v>6399</v>
      </c>
      <c r="D891" t="str">
        <f>"88"</f>
        <v>88</v>
      </c>
      <c r="E891" t="str">
        <f t="shared" si="183"/>
        <v>001</v>
      </c>
      <c r="F891">
        <v>6</v>
      </c>
      <c r="G891" t="str">
        <f t="shared" si="184"/>
        <v>22</v>
      </c>
      <c r="H891" t="str">
        <f>"0"</f>
        <v>0</v>
      </c>
      <c r="I891" t="str">
        <f>"BC"</f>
        <v>BC</v>
      </c>
      <c r="J891" t="s">
        <v>257</v>
      </c>
      <c r="K891" s="1">
        <v>67230</v>
      </c>
    </row>
    <row r="892" spans="1:11" x14ac:dyDescent="0.35">
      <c r="A892">
        <v>199</v>
      </c>
      <c r="B892" t="str">
        <f t="shared" si="179"/>
        <v>11</v>
      </c>
      <c r="C892">
        <v>6411</v>
      </c>
      <c r="D892" t="str">
        <f>"00"</f>
        <v>00</v>
      </c>
      <c r="E892" t="str">
        <f t="shared" si="183"/>
        <v>001</v>
      </c>
      <c r="F892">
        <v>6</v>
      </c>
      <c r="G892" t="str">
        <f t="shared" si="184"/>
        <v>22</v>
      </c>
      <c r="H892" t="str">
        <f>"0"</f>
        <v>0</v>
      </c>
      <c r="I892" t="str">
        <f>"RB"</f>
        <v>RB</v>
      </c>
      <c r="J892" t="s">
        <v>258</v>
      </c>
      <c r="K892" s="1">
        <v>15000</v>
      </c>
    </row>
    <row r="893" spans="1:11" x14ac:dyDescent="0.35">
      <c r="A893">
        <v>199</v>
      </c>
      <c r="B893" t="str">
        <f t="shared" si="179"/>
        <v>11</v>
      </c>
      <c r="C893">
        <v>6411</v>
      </c>
      <c r="D893" t="str">
        <f>"00"</f>
        <v>00</v>
      </c>
      <c r="E893" t="str">
        <f>"041"</f>
        <v>041</v>
      </c>
      <c r="F893">
        <v>6</v>
      </c>
      <c r="G893" t="str">
        <f>"21"</f>
        <v>21</v>
      </c>
      <c r="H893" t="str">
        <f>"S"</f>
        <v>S</v>
      </c>
      <c r="I893" t="str">
        <f>"AP"</f>
        <v>AP</v>
      </c>
      <c r="J893" t="s">
        <v>259</v>
      </c>
      <c r="K893">
        <v>0</v>
      </c>
    </row>
    <row r="894" spans="1:11" x14ac:dyDescent="0.35">
      <c r="A894">
        <v>199</v>
      </c>
      <c r="B894" t="str">
        <f t="shared" si="179"/>
        <v>11</v>
      </c>
      <c r="C894">
        <v>6411</v>
      </c>
      <c r="D894" t="str">
        <f>"00"</f>
        <v>00</v>
      </c>
      <c r="E894" t="str">
        <f>"999"</f>
        <v>999</v>
      </c>
      <c r="F894">
        <v>6</v>
      </c>
      <c r="G894" t="str">
        <f>"23"</f>
        <v>23</v>
      </c>
      <c r="H894" t="str">
        <f>"S"</f>
        <v>S</v>
      </c>
      <c r="I894" t="str">
        <f>"HB"</f>
        <v>HB</v>
      </c>
      <c r="J894" t="s">
        <v>260</v>
      </c>
      <c r="K894" s="1">
        <v>5150</v>
      </c>
    </row>
    <row r="895" spans="1:11" x14ac:dyDescent="0.35">
      <c r="A895">
        <v>199</v>
      </c>
      <c r="B895" t="str">
        <f t="shared" si="179"/>
        <v>11</v>
      </c>
      <c r="C895">
        <v>6411</v>
      </c>
      <c r="D895" t="str">
        <f>"02"</f>
        <v>02</v>
      </c>
      <c r="E895" t="str">
        <f>"999"</f>
        <v>999</v>
      </c>
      <c r="F895">
        <v>6</v>
      </c>
      <c r="G895" t="str">
        <f>"24"</f>
        <v>24</v>
      </c>
      <c r="H895" t="str">
        <f>"S"</f>
        <v>S</v>
      </c>
      <c r="I895" t="str">
        <f>"53"</f>
        <v>53</v>
      </c>
      <c r="J895" t="s">
        <v>261</v>
      </c>
      <c r="K895" s="1">
        <v>1000</v>
      </c>
    </row>
    <row r="896" spans="1:11" x14ac:dyDescent="0.35">
      <c r="A896">
        <v>199</v>
      </c>
      <c r="B896" t="str">
        <f t="shared" si="179"/>
        <v>11</v>
      </c>
      <c r="C896">
        <v>6411</v>
      </c>
      <c r="D896" t="str">
        <f>"11"</f>
        <v>11</v>
      </c>
      <c r="E896" t="str">
        <f>"001"</f>
        <v>001</v>
      </c>
      <c r="F896">
        <v>6</v>
      </c>
      <c r="G896" t="str">
        <f>"22"</f>
        <v>22</v>
      </c>
      <c r="H896" t="str">
        <f>"S"</f>
        <v>S</v>
      </c>
      <c r="I896" t="str">
        <f>"00"</f>
        <v>00</v>
      </c>
      <c r="J896" t="s">
        <v>262</v>
      </c>
      <c r="K896">
        <v>0</v>
      </c>
    </row>
    <row r="897" spans="1:11" x14ac:dyDescent="0.35">
      <c r="A897">
        <v>199</v>
      </c>
      <c r="B897" t="str">
        <f t="shared" si="179"/>
        <v>11</v>
      </c>
      <c r="C897">
        <v>6411</v>
      </c>
      <c r="D897" t="str">
        <f>"11"</f>
        <v>11</v>
      </c>
      <c r="E897" t="str">
        <f>"001"</f>
        <v>001</v>
      </c>
      <c r="F897">
        <v>6</v>
      </c>
      <c r="G897" t="str">
        <f>"22"</f>
        <v>22</v>
      </c>
      <c r="H897" t="str">
        <f>"S"</f>
        <v>S</v>
      </c>
      <c r="I897" t="str">
        <f>"AT"</f>
        <v>AT</v>
      </c>
      <c r="J897" t="s">
        <v>262</v>
      </c>
      <c r="K897" s="1">
        <v>7200</v>
      </c>
    </row>
    <row r="898" spans="1:11" x14ac:dyDescent="0.35">
      <c r="A898">
        <v>199</v>
      </c>
      <c r="B898" t="str">
        <f t="shared" si="179"/>
        <v>11</v>
      </c>
      <c r="C898">
        <v>6411</v>
      </c>
      <c r="D898" t="str">
        <f>"15"</f>
        <v>15</v>
      </c>
      <c r="E898" t="str">
        <f>"001"</f>
        <v>001</v>
      </c>
      <c r="F898">
        <v>6</v>
      </c>
      <c r="G898" t="str">
        <f t="shared" ref="G898:G903" si="185">"11"</f>
        <v>11</v>
      </c>
      <c r="H898" t="str">
        <f t="shared" ref="H898:H904" si="186">"0"</f>
        <v>0</v>
      </c>
      <c r="I898" t="str">
        <f t="shared" ref="I898:I903" si="187">"00"</f>
        <v>00</v>
      </c>
      <c r="J898" t="s">
        <v>263</v>
      </c>
      <c r="K898">
        <v>700</v>
      </c>
    </row>
    <row r="899" spans="1:11" x14ac:dyDescent="0.35">
      <c r="A899">
        <v>199</v>
      </c>
      <c r="B899" t="str">
        <f t="shared" si="179"/>
        <v>11</v>
      </c>
      <c r="C899">
        <v>6411</v>
      </c>
      <c r="D899" t="str">
        <f>"15"</f>
        <v>15</v>
      </c>
      <c r="E899" t="str">
        <f>"041"</f>
        <v>041</v>
      </c>
      <c r="F899">
        <v>6</v>
      </c>
      <c r="G899" t="str">
        <f t="shared" si="185"/>
        <v>11</v>
      </c>
      <c r="H899" t="str">
        <f t="shared" si="186"/>
        <v>0</v>
      </c>
      <c r="I899" t="str">
        <f t="shared" si="187"/>
        <v>00</v>
      </c>
      <c r="J899" t="s">
        <v>263</v>
      </c>
      <c r="K899">
        <v>200</v>
      </c>
    </row>
    <row r="900" spans="1:11" x14ac:dyDescent="0.35">
      <c r="A900">
        <v>199</v>
      </c>
      <c r="B900" t="str">
        <f t="shared" si="179"/>
        <v>11</v>
      </c>
      <c r="C900">
        <v>6411</v>
      </c>
      <c r="D900" t="str">
        <f>"15"</f>
        <v>15</v>
      </c>
      <c r="E900" t="str">
        <f>"042"</f>
        <v>042</v>
      </c>
      <c r="F900">
        <v>6</v>
      </c>
      <c r="G900" t="str">
        <f t="shared" si="185"/>
        <v>11</v>
      </c>
      <c r="H900" t="str">
        <f t="shared" si="186"/>
        <v>0</v>
      </c>
      <c r="I900" t="str">
        <f t="shared" si="187"/>
        <v>00</v>
      </c>
      <c r="J900" t="s">
        <v>263</v>
      </c>
      <c r="K900">
        <v>150</v>
      </c>
    </row>
    <row r="901" spans="1:11" x14ac:dyDescent="0.35">
      <c r="A901">
        <v>199</v>
      </c>
      <c r="B901" t="str">
        <f t="shared" si="179"/>
        <v>11</v>
      </c>
      <c r="C901">
        <v>6411</v>
      </c>
      <c r="D901" t="str">
        <f>"24"</f>
        <v>24</v>
      </c>
      <c r="E901" t="str">
        <f>"001"</f>
        <v>001</v>
      </c>
      <c r="F901">
        <v>6</v>
      </c>
      <c r="G901" t="str">
        <f t="shared" si="185"/>
        <v>11</v>
      </c>
      <c r="H901" t="str">
        <f t="shared" si="186"/>
        <v>0</v>
      </c>
      <c r="I901" t="str">
        <f t="shared" si="187"/>
        <v>00</v>
      </c>
      <c r="J901" t="s">
        <v>264</v>
      </c>
      <c r="K901">
        <v>500</v>
      </c>
    </row>
    <row r="902" spans="1:11" x14ac:dyDescent="0.35">
      <c r="A902">
        <v>199</v>
      </c>
      <c r="B902" t="str">
        <f t="shared" si="179"/>
        <v>11</v>
      </c>
      <c r="C902">
        <v>6411</v>
      </c>
      <c r="D902" t="str">
        <f>"24"</f>
        <v>24</v>
      </c>
      <c r="E902" t="str">
        <f>"042"</f>
        <v>042</v>
      </c>
      <c r="F902">
        <v>6</v>
      </c>
      <c r="G902" t="str">
        <f t="shared" si="185"/>
        <v>11</v>
      </c>
      <c r="H902" t="str">
        <f t="shared" si="186"/>
        <v>0</v>
      </c>
      <c r="I902" t="str">
        <f t="shared" si="187"/>
        <v>00</v>
      </c>
      <c r="J902" t="s">
        <v>265</v>
      </c>
      <c r="K902">
        <v>150</v>
      </c>
    </row>
    <row r="903" spans="1:11" x14ac:dyDescent="0.35">
      <c r="A903">
        <v>199</v>
      </c>
      <c r="B903" t="str">
        <f t="shared" si="179"/>
        <v>11</v>
      </c>
      <c r="C903">
        <v>6411</v>
      </c>
      <c r="D903" t="str">
        <f>"37"</f>
        <v>37</v>
      </c>
      <c r="E903" t="str">
        <f>"041"</f>
        <v>041</v>
      </c>
      <c r="F903">
        <v>6</v>
      </c>
      <c r="G903" t="str">
        <f t="shared" si="185"/>
        <v>11</v>
      </c>
      <c r="H903" t="str">
        <f t="shared" si="186"/>
        <v>0</v>
      </c>
      <c r="I903" t="str">
        <f t="shared" si="187"/>
        <v>00</v>
      </c>
      <c r="J903" t="s">
        <v>266</v>
      </c>
      <c r="K903" s="1">
        <v>2000</v>
      </c>
    </row>
    <row r="904" spans="1:11" x14ac:dyDescent="0.35">
      <c r="A904">
        <v>199</v>
      </c>
      <c r="B904" t="str">
        <f t="shared" si="179"/>
        <v>11</v>
      </c>
      <c r="C904">
        <v>6411</v>
      </c>
      <c r="D904" t="str">
        <f>"52"</f>
        <v>52</v>
      </c>
      <c r="E904" t="str">
        <f>"001"</f>
        <v>001</v>
      </c>
      <c r="F904">
        <v>6</v>
      </c>
      <c r="G904" t="str">
        <f>"22"</f>
        <v>22</v>
      </c>
      <c r="H904" t="str">
        <f t="shared" si="186"/>
        <v>0</v>
      </c>
      <c r="I904" t="str">
        <f>"FC"</f>
        <v>FC</v>
      </c>
      <c r="J904" t="s">
        <v>267</v>
      </c>
      <c r="K904" s="1">
        <v>7200</v>
      </c>
    </row>
    <row r="905" spans="1:11" x14ac:dyDescent="0.35">
      <c r="A905">
        <v>199</v>
      </c>
      <c r="B905" t="str">
        <f t="shared" si="179"/>
        <v>11</v>
      </c>
      <c r="C905">
        <v>6411</v>
      </c>
      <c r="D905" t="str">
        <f>"52"</f>
        <v>52</v>
      </c>
      <c r="E905" t="str">
        <f>"001"</f>
        <v>001</v>
      </c>
      <c r="F905">
        <v>6</v>
      </c>
      <c r="G905" t="str">
        <f>"22"</f>
        <v>22</v>
      </c>
      <c r="H905" t="str">
        <f>"S"</f>
        <v>S</v>
      </c>
      <c r="I905" t="str">
        <f>"CA"</f>
        <v>CA</v>
      </c>
      <c r="J905" t="s">
        <v>268</v>
      </c>
      <c r="K905" s="1">
        <v>2000</v>
      </c>
    </row>
    <row r="906" spans="1:11" x14ac:dyDescent="0.35">
      <c r="A906">
        <v>199</v>
      </c>
      <c r="B906" t="str">
        <f t="shared" si="179"/>
        <v>11</v>
      </c>
      <c r="C906">
        <v>6411</v>
      </c>
      <c r="D906" t="str">
        <f>"73"</f>
        <v>73</v>
      </c>
      <c r="E906" t="str">
        <f>"041"</f>
        <v>041</v>
      </c>
      <c r="F906">
        <v>6</v>
      </c>
      <c r="G906" t="str">
        <f>"11"</f>
        <v>11</v>
      </c>
      <c r="H906" t="str">
        <f>"0"</f>
        <v>0</v>
      </c>
      <c r="I906" t="str">
        <f>"00"</f>
        <v>00</v>
      </c>
      <c r="J906" t="s">
        <v>269</v>
      </c>
      <c r="K906">
        <v>500</v>
      </c>
    </row>
    <row r="907" spans="1:11" x14ac:dyDescent="0.35">
      <c r="A907">
        <v>199</v>
      </c>
      <c r="B907" t="str">
        <f t="shared" si="179"/>
        <v>11</v>
      </c>
      <c r="C907">
        <v>6411</v>
      </c>
      <c r="D907" t="str">
        <f>"76"</f>
        <v>76</v>
      </c>
      <c r="E907" t="str">
        <f t="shared" ref="E907:E916" si="188">"001"</f>
        <v>001</v>
      </c>
      <c r="F907">
        <v>6</v>
      </c>
      <c r="G907" t="str">
        <f t="shared" ref="G907:G916" si="189">"22"</f>
        <v>22</v>
      </c>
      <c r="H907" t="str">
        <f>"S"</f>
        <v>S</v>
      </c>
      <c r="I907" t="str">
        <f>"00"</f>
        <v>00</v>
      </c>
      <c r="J907" t="s">
        <v>270</v>
      </c>
      <c r="K907" s="1">
        <v>1000</v>
      </c>
    </row>
    <row r="908" spans="1:11" x14ac:dyDescent="0.35">
      <c r="A908">
        <v>199</v>
      </c>
      <c r="B908" t="str">
        <f t="shared" si="179"/>
        <v>11</v>
      </c>
      <c r="C908">
        <v>6411</v>
      </c>
      <c r="D908" t="str">
        <f>"78"</f>
        <v>78</v>
      </c>
      <c r="E908" t="str">
        <f t="shared" si="188"/>
        <v>001</v>
      </c>
      <c r="F908">
        <v>6</v>
      </c>
      <c r="G908" t="str">
        <f t="shared" si="189"/>
        <v>22</v>
      </c>
      <c r="H908" t="str">
        <f>"0"</f>
        <v>0</v>
      </c>
      <c r="I908" t="str">
        <f>"AG"</f>
        <v>AG</v>
      </c>
      <c r="J908" t="s">
        <v>271</v>
      </c>
      <c r="K908" s="1">
        <v>8000</v>
      </c>
    </row>
    <row r="909" spans="1:11" x14ac:dyDescent="0.35">
      <c r="A909">
        <v>199</v>
      </c>
      <c r="B909" t="str">
        <f t="shared" si="179"/>
        <v>11</v>
      </c>
      <c r="C909">
        <v>6411</v>
      </c>
      <c r="D909" t="str">
        <f>"78"</f>
        <v>78</v>
      </c>
      <c r="E909" t="str">
        <f t="shared" si="188"/>
        <v>001</v>
      </c>
      <c r="F909">
        <v>6</v>
      </c>
      <c r="G909" t="str">
        <f t="shared" si="189"/>
        <v>22</v>
      </c>
      <c r="H909" t="str">
        <f>"0"</f>
        <v>0</v>
      </c>
      <c r="I909" t="str">
        <f>"HS"</f>
        <v>HS</v>
      </c>
      <c r="J909" t="s">
        <v>272</v>
      </c>
      <c r="K909" s="1">
        <v>2000</v>
      </c>
    </row>
    <row r="910" spans="1:11" x14ac:dyDescent="0.35">
      <c r="A910">
        <v>199</v>
      </c>
      <c r="B910" t="str">
        <f t="shared" si="179"/>
        <v>11</v>
      </c>
      <c r="C910">
        <v>6411</v>
      </c>
      <c r="D910" t="str">
        <f>"78"</f>
        <v>78</v>
      </c>
      <c r="E910" t="str">
        <f t="shared" si="188"/>
        <v>001</v>
      </c>
      <c r="F910">
        <v>6</v>
      </c>
      <c r="G910" t="str">
        <f t="shared" si="189"/>
        <v>22</v>
      </c>
      <c r="H910" t="str">
        <f>"S"</f>
        <v>S</v>
      </c>
      <c r="I910" t="str">
        <f>"MV"</f>
        <v>MV</v>
      </c>
      <c r="J910" t="s">
        <v>273</v>
      </c>
      <c r="K910" s="1">
        <v>8000</v>
      </c>
    </row>
    <row r="911" spans="1:11" x14ac:dyDescent="0.35">
      <c r="A911">
        <v>199</v>
      </c>
      <c r="B911" t="str">
        <f t="shared" si="179"/>
        <v>11</v>
      </c>
      <c r="C911">
        <v>6411</v>
      </c>
      <c r="D911" t="str">
        <f>"79"</f>
        <v>79</v>
      </c>
      <c r="E911" t="str">
        <f t="shared" si="188"/>
        <v>001</v>
      </c>
      <c r="F911">
        <v>6</v>
      </c>
      <c r="G911" t="str">
        <f t="shared" si="189"/>
        <v>22</v>
      </c>
      <c r="H911" t="str">
        <f>"S"</f>
        <v>S</v>
      </c>
      <c r="I911" t="str">
        <f>"00"</f>
        <v>00</v>
      </c>
      <c r="J911" t="s">
        <v>274</v>
      </c>
      <c r="K911" s="1">
        <v>1000</v>
      </c>
    </row>
    <row r="912" spans="1:11" x14ac:dyDescent="0.35">
      <c r="A912">
        <v>199</v>
      </c>
      <c r="B912" t="str">
        <f t="shared" si="179"/>
        <v>11</v>
      </c>
      <c r="C912">
        <v>6411</v>
      </c>
      <c r="D912" t="str">
        <f>"80"</f>
        <v>80</v>
      </c>
      <c r="E912" t="str">
        <f t="shared" si="188"/>
        <v>001</v>
      </c>
      <c r="F912">
        <v>6</v>
      </c>
      <c r="G912" t="str">
        <f t="shared" si="189"/>
        <v>22</v>
      </c>
      <c r="H912" t="str">
        <f>"0"</f>
        <v>0</v>
      </c>
      <c r="I912" t="str">
        <f>"PR"</f>
        <v>PR</v>
      </c>
      <c r="J912" t="s">
        <v>275</v>
      </c>
      <c r="K912" s="1">
        <v>1000</v>
      </c>
    </row>
    <row r="913" spans="1:11" x14ac:dyDescent="0.35">
      <c r="A913">
        <v>199</v>
      </c>
      <c r="B913" t="str">
        <f t="shared" si="179"/>
        <v>11</v>
      </c>
      <c r="C913">
        <v>6411</v>
      </c>
      <c r="D913" t="str">
        <f>"80"</f>
        <v>80</v>
      </c>
      <c r="E913" t="str">
        <f t="shared" si="188"/>
        <v>001</v>
      </c>
      <c r="F913">
        <v>6</v>
      </c>
      <c r="G913" t="str">
        <f t="shared" si="189"/>
        <v>22</v>
      </c>
      <c r="H913" t="str">
        <f>"M"</f>
        <v>M</v>
      </c>
      <c r="I913" t="str">
        <f>"00"</f>
        <v>00</v>
      </c>
      <c r="J913" t="s">
        <v>276</v>
      </c>
      <c r="K913" s="1">
        <v>6000</v>
      </c>
    </row>
    <row r="914" spans="1:11" x14ac:dyDescent="0.35">
      <c r="A914">
        <v>199</v>
      </c>
      <c r="B914" t="str">
        <f t="shared" si="179"/>
        <v>11</v>
      </c>
      <c r="C914">
        <v>6411</v>
      </c>
      <c r="D914" t="str">
        <f>"81"</f>
        <v>81</v>
      </c>
      <c r="E914" t="str">
        <f t="shared" si="188"/>
        <v>001</v>
      </c>
      <c r="F914">
        <v>6</v>
      </c>
      <c r="G914" t="str">
        <f t="shared" si="189"/>
        <v>22</v>
      </c>
      <c r="H914" t="str">
        <f>"0"</f>
        <v>0</v>
      </c>
      <c r="I914" t="str">
        <f>"RB"</f>
        <v>RB</v>
      </c>
      <c r="J914" t="s">
        <v>277</v>
      </c>
      <c r="K914" s="1">
        <v>7000</v>
      </c>
    </row>
    <row r="915" spans="1:11" x14ac:dyDescent="0.35">
      <c r="A915">
        <v>199</v>
      </c>
      <c r="B915" t="str">
        <f t="shared" si="179"/>
        <v>11</v>
      </c>
      <c r="C915">
        <v>6411</v>
      </c>
      <c r="D915" t="str">
        <f>"82"</f>
        <v>82</v>
      </c>
      <c r="E915" t="str">
        <f t="shared" si="188"/>
        <v>001</v>
      </c>
      <c r="F915">
        <v>6</v>
      </c>
      <c r="G915" t="str">
        <f t="shared" si="189"/>
        <v>22</v>
      </c>
      <c r="H915" t="str">
        <f>"0"</f>
        <v>0</v>
      </c>
      <c r="I915" t="str">
        <f>"OG"</f>
        <v>OG</v>
      </c>
      <c r="J915" t="s">
        <v>278</v>
      </c>
      <c r="K915">
        <v>800</v>
      </c>
    </row>
    <row r="916" spans="1:11" x14ac:dyDescent="0.35">
      <c r="A916">
        <v>199</v>
      </c>
      <c r="B916" t="str">
        <f t="shared" si="179"/>
        <v>11</v>
      </c>
      <c r="C916">
        <v>6411</v>
      </c>
      <c r="D916" t="str">
        <f>"88"</f>
        <v>88</v>
      </c>
      <c r="E916" t="str">
        <f t="shared" si="188"/>
        <v>001</v>
      </c>
      <c r="F916">
        <v>6</v>
      </c>
      <c r="G916" t="str">
        <f t="shared" si="189"/>
        <v>22</v>
      </c>
      <c r="H916" t="str">
        <f>"S"</f>
        <v>S</v>
      </c>
      <c r="I916" t="str">
        <f>"BC"</f>
        <v>BC</v>
      </c>
      <c r="J916" t="s">
        <v>279</v>
      </c>
      <c r="K916" s="1">
        <v>2000</v>
      </c>
    </row>
    <row r="917" spans="1:11" x14ac:dyDescent="0.35">
      <c r="A917">
        <v>199</v>
      </c>
      <c r="B917" t="str">
        <f t="shared" si="179"/>
        <v>11</v>
      </c>
      <c r="C917">
        <v>6412</v>
      </c>
      <c r="D917" t="str">
        <f t="shared" ref="D917:D922" si="190">"00"</f>
        <v>00</v>
      </c>
      <c r="E917" t="str">
        <f>"101"</f>
        <v>101</v>
      </c>
      <c r="F917">
        <v>6</v>
      </c>
      <c r="G917" t="str">
        <f>"11"</f>
        <v>11</v>
      </c>
      <c r="H917" t="str">
        <f t="shared" ref="H917:H922" si="191">"0"</f>
        <v>0</v>
      </c>
      <c r="I917" t="str">
        <f t="shared" ref="I917:I925" si="192">"00"</f>
        <v>00</v>
      </c>
      <c r="J917" t="s">
        <v>280</v>
      </c>
      <c r="K917" s="1">
        <v>1200</v>
      </c>
    </row>
    <row r="918" spans="1:11" x14ac:dyDescent="0.35">
      <c r="A918">
        <v>199</v>
      </c>
      <c r="B918" t="str">
        <f t="shared" si="179"/>
        <v>11</v>
      </c>
      <c r="C918">
        <v>6412</v>
      </c>
      <c r="D918" t="str">
        <f t="shared" si="190"/>
        <v>00</v>
      </c>
      <c r="E918" t="str">
        <f>"102"</f>
        <v>102</v>
      </c>
      <c r="F918">
        <v>6</v>
      </c>
      <c r="G918" t="str">
        <f>"11"</f>
        <v>11</v>
      </c>
      <c r="H918" t="str">
        <f t="shared" si="191"/>
        <v>0</v>
      </c>
      <c r="I918" t="str">
        <f t="shared" si="192"/>
        <v>00</v>
      </c>
      <c r="J918" t="s">
        <v>281</v>
      </c>
      <c r="K918" s="1">
        <v>4000</v>
      </c>
    </row>
    <row r="919" spans="1:11" x14ac:dyDescent="0.35">
      <c r="A919">
        <v>199</v>
      </c>
      <c r="B919" t="str">
        <f t="shared" si="179"/>
        <v>11</v>
      </c>
      <c r="C919">
        <v>6412</v>
      </c>
      <c r="D919" t="str">
        <f t="shared" si="190"/>
        <v>00</v>
      </c>
      <c r="E919" t="str">
        <f>"103"</f>
        <v>103</v>
      </c>
      <c r="F919">
        <v>6</v>
      </c>
      <c r="G919" t="str">
        <f>"11"</f>
        <v>11</v>
      </c>
      <c r="H919" t="str">
        <f t="shared" si="191"/>
        <v>0</v>
      </c>
      <c r="I919" t="str">
        <f t="shared" si="192"/>
        <v>00</v>
      </c>
      <c r="J919" t="s">
        <v>280</v>
      </c>
      <c r="K919" s="1">
        <v>3900</v>
      </c>
    </row>
    <row r="920" spans="1:11" x14ac:dyDescent="0.35">
      <c r="A920">
        <v>199</v>
      </c>
      <c r="B920" t="str">
        <f t="shared" si="179"/>
        <v>11</v>
      </c>
      <c r="C920">
        <v>6412</v>
      </c>
      <c r="D920" t="str">
        <f t="shared" si="190"/>
        <v>00</v>
      </c>
      <c r="E920" t="str">
        <f>"105"</f>
        <v>105</v>
      </c>
      <c r="F920">
        <v>6</v>
      </c>
      <c r="G920" t="str">
        <f>"11"</f>
        <v>11</v>
      </c>
      <c r="H920" t="str">
        <f t="shared" si="191"/>
        <v>0</v>
      </c>
      <c r="I920" t="str">
        <f t="shared" si="192"/>
        <v>00</v>
      </c>
      <c r="J920" t="s">
        <v>281</v>
      </c>
      <c r="K920" s="1">
        <v>2000</v>
      </c>
    </row>
    <row r="921" spans="1:11" x14ac:dyDescent="0.35">
      <c r="A921">
        <v>199</v>
      </c>
      <c r="B921" t="str">
        <f t="shared" si="179"/>
        <v>11</v>
      </c>
      <c r="C921">
        <v>6412</v>
      </c>
      <c r="D921" t="str">
        <f t="shared" si="190"/>
        <v>00</v>
      </c>
      <c r="E921" t="str">
        <f>"107"</f>
        <v>107</v>
      </c>
      <c r="F921">
        <v>6</v>
      </c>
      <c r="G921" t="str">
        <f>"11"</f>
        <v>11</v>
      </c>
      <c r="H921" t="str">
        <f t="shared" si="191"/>
        <v>0</v>
      </c>
      <c r="I921" t="str">
        <f t="shared" si="192"/>
        <v>00</v>
      </c>
      <c r="J921" t="s">
        <v>281</v>
      </c>
      <c r="K921" s="1">
        <v>4425</v>
      </c>
    </row>
    <row r="922" spans="1:11" x14ac:dyDescent="0.35">
      <c r="A922">
        <v>199</v>
      </c>
      <c r="B922" t="str">
        <f t="shared" ref="B922:B958" si="193">"11"</f>
        <v>11</v>
      </c>
      <c r="C922">
        <v>6412</v>
      </c>
      <c r="D922" t="str">
        <f t="shared" si="190"/>
        <v>00</v>
      </c>
      <c r="E922" t="str">
        <f>"999"</f>
        <v>999</v>
      </c>
      <c r="F922">
        <v>6</v>
      </c>
      <c r="G922" t="str">
        <f>"21"</f>
        <v>21</v>
      </c>
      <c r="H922" t="str">
        <f t="shared" si="191"/>
        <v>0</v>
      </c>
      <c r="I922" t="str">
        <f t="shared" si="192"/>
        <v>00</v>
      </c>
      <c r="J922" t="s">
        <v>281</v>
      </c>
      <c r="K922" s="1">
        <v>1500</v>
      </c>
    </row>
    <row r="923" spans="1:11" x14ac:dyDescent="0.35">
      <c r="A923">
        <v>199</v>
      </c>
      <c r="B923" t="str">
        <f t="shared" si="193"/>
        <v>11</v>
      </c>
      <c r="C923">
        <v>6412</v>
      </c>
      <c r="D923" t="str">
        <f>"11"</f>
        <v>11</v>
      </c>
      <c r="E923" t="str">
        <f t="shared" ref="E923:E928" si="194">"001"</f>
        <v>001</v>
      </c>
      <c r="F923">
        <v>6</v>
      </c>
      <c r="G923" t="str">
        <f>"22"</f>
        <v>22</v>
      </c>
      <c r="H923" t="str">
        <f>"S"</f>
        <v>S</v>
      </c>
      <c r="I923" t="str">
        <f t="shared" si="192"/>
        <v>00</v>
      </c>
      <c r="J923" t="s">
        <v>281</v>
      </c>
      <c r="K923" s="1">
        <v>10000</v>
      </c>
    </row>
    <row r="924" spans="1:11" x14ac:dyDescent="0.35">
      <c r="A924">
        <v>199</v>
      </c>
      <c r="B924" t="str">
        <f t="shared" si="193"/>
        <v>11</v>
      </c>
      <c r="C924">
        <v>6412</v>
      </c>
      <c r="D924" t="str">
        <f>"65"</f>
        <v>65</v>
      </c>
      <c r="E924" t="str">
        <f t="shared" si="194"/>
        <v>001</v>
      </c>
      <c r="F924">
        <v>6</v>
      </c>
      <c r="G924" t="str">
        <f>"11"</f>
        <v>11</v>
      </c>
      <c r="H924" t="str">
        <f t="shared" ref="H924:H935" si="195">"0"</f>
        <v>0</v>
      </c>
      <c r="I924" t="str">
        <f t="shared" si="192"/>
        <v>00</v>
      </c>
      <c r="J924" t="s">
        <v>282</v>
      </c>
      <c r="K924" s="1">
        <v>2000</v>
      </c>
    </row>
    <row r="925" spans="1:11" x14ac:dyDescent="0.35">
      <c r="A925">
        <v>199</v>
      </c>
      <c r="B925" t="str">
        <f t="shared" si="193"/>
        <v>11</v>
      </c>
      <c r="C925">
        <v>6412</v>
      </c>
      <c r="D925" t="str">
        <f>"80"</f>
        <v>80</v>
      </c>
      <c r="E925" t="str">
        <f t="shared" si="194"/>
        <v>001</v>
      </c>
      <c r="F925">
        <v>6</v>
      </c>
      <c r="G925" t="str">
        <f>"22"</f>
        <v>22</v>
      </c>
      <c r="H925" t="str">
        <f t="shared" si="195"/>
        <v>0</v>
      </c>
      <c r="I925" t="str">
        <f t="shared" si="192"/>
        <v>00</v>
      </c>
      <c r="J925" t="s">
        <v>283</v>
      </c>
      <c r="K925" s="1">
        <v>2400</v>
      </c>
    </row>
    <row r="926" spans="1:11" x14ac:dyDescent="0.35">
      <c r="A926">
        <v>199</v>
      </c>
      <c r="B926" t="str">
        <f t="shared" si="193"/>
        <v>11</v>
      </c>
      <c r="C926">
        <v>6412</v>
      </c>
      <c r="D926" t="str">
        <f>"80"</f>
        <v>80</v>
      </c>
      <c r="E926" t="str">
        <f t="shared" si="194"/>
        <v>001</v>
      </c>
      <c r="F926">
        <v>6</v>
      </c>
      <c r="G926" t="str">
        <f>"22"</f>
        <v>22</v>
      </c>
      <c r="H926" t="str">
        <f t="shared" si="195"/>
        <v>0</v>
      </c>
      <c r="I926" t="str">
        <f>"PR"</f>
        <v>PR</v>
      </c>
      <c r="J926" t="s">
        <v>284</v>
      </c>
      <c r="K926" s="1">
        <v>1000</v>
      </c>
    </row>
    <row r="927" spans="1:11" x14ac:dyDescent="0.35">
      <c r="A927">
        <v>199</v>
      </c>
      <c r="B927" t="str">
        <f t="shared" si="193"/>
        <v>11</v>
      </c>
      <c r="C927">
        <v>6494</v>
      </c>
      <c r="D927" t="str">
        <f t="shared" ref="D927:D937" si="196">"00"</f>
        <v>00</v>
      </c>
      <c r="E927" t="str">
        <f t="shared" si="194"/>
        <v>001</v>
      </c>
      <c r="F927">
        <v>6</v>
      </c>
      <c r="G927" t="str">
        <f>"11"</f>
        <v>11</v>
      </c>
      <c r="H927" t="str">
        <f t="shared" si="195"/>
        <v>0</v>
      </c>
      <c r="I927" t="str">
        <f t="shared" ref="I927:I935" si="197">"00"</f>
        <v>00</v>
      </c>
      <c r="J927" t="s">
        <v>285</v>
      </c>
      <c r="K927" s="1">
        <v>2500</v>
      </c>
    </row>
    <row r="928" spans="1:11" x14ac:dyDescent="0.35">
      <c r="A928">
        <v>199</v>
      </c>
      <c r="B928" t="str">
        <f t="shared" si="193"/>
        <v>11</v>
      </c>
      <c r="C928">
        <v>6494</v>
      </c>
      <c r="D928" t="str">
        <f t="shared" si="196"/>
        <v>00</v>
      </c>
      <c r="E928" t="str">
        <f t="shared" si="194"/>
        <v>001</v>
      </c>
      <c r="F928">
        <v>6</v>
      </c>
      <c r="G928" t="str">
        <f>"22"</f>
        <v>22</v>
      </c>
      <c r="H928" t="str">
        <f t="shared" si="195"/>
        <v>0</v>
      </c>
      <c r="I928" t="str">
        <f t="shared" si="197"/>
        <v>00</v>
      </c>
      <c r="J928" t="s">
        <v>285</v>
      </c>
      <c r="K928" s="1">
        <v>3000</v>
      </c>
    </row>
    <row r="929" spans="1:11" x14ac:dyDescent="0.35">
      <c r="A929">
        <v>199</v>
      </c>
      <c r="B929" t="str">
        <f t="shared" si="193"/>
        <v>11</v>
      </c>
      <c r="C929">
        <v>6494</v>
      </c>
      <c r="D929" t="str">
        <f t="shared" si="196"/>
        <v>00</v>
      </c>
      <c r="E929" t="str">
        <f>"041"</f>
        <v>041</v>
      </c>
      <c r="F929">
        <v>6</v>
      </c>
      <c r="G929" t="str">
        <f t="shared" ref="G929:G935" si="198">"11"</f>
        <v>11</v>
      </c>
      <c r="H929" t="str">
        <f t="shared" si="195"/>
        <v>0</v>
      </c>
      <c r="I929" t="str">
        <f t="shared" si="197"/>
        <v>00</v>
      </c>
      <c r="J929" t="s">
        <v>285</v>
      </c>
      <c r="K929" s="1">
        <v>1345</v>
      </c>
    </row>
    <row r="930" spans="1:11" x14ac:dyDescent="0.35">
      <c r="A930">
        <v>199</v>
      </c>
      <c r="B930" t="str">
        <f t="shared" si="193"/>
        <v>11</v>
      </c>
      <c r="C930">
        <v>6494</v>
      </c>
      <c r="D930" t="str">
        <f t="shared" si="196"/>
        <v>00</v>
      </c>
      <c r="E930" t="str">
        <f>"042"</f>
        <v>042</v>
      </c>
      <c r="F930">
        <v>6</v>
      </c>
      <c r="G930" t="str">
        <f t="shared" si="198"/>
        <v>11</v>
      </c>
      <c r="H930" t="str">
        <f t="shared" si="195"/>
        <v>0</v>
      </c>
      <c r="I930" t="str">
        <f t="shared" si="197"/>
        <v>00</v>
      </c>
      <c r="J930" t="s">
        <v>285</v>
      </c>
      <c r="K930" s="1">
        <v>1680</v>
      </c>
    </row>
    <row r="931" spans="1:11" x14ac:dyDescent="0.35">
      <c r="A931">
        <v>199</v>
      </c>
      <c r="B931" t="str">
        <f t="shared" si="193"/>
        <v>11</v>
      </c>
      <c r="C931">
        <v>6494</v>
      </c>
      <c r="D931" t="str">
        <f t="shared" si="196"/>
        <v>00</v>
      </c>
      <c r="E931" t="str">
        <f>"101"</f>
        <v>101</v>
      </c>
      <c r="F931">
        <v>6</v>
      </c>
      <c r="G931" t="str">
        <f t="shared" si="198"/>
        <v>11</v>
      </c>
      <c r="H931" t="str">
        <f t="shared" si="195"/>
        <v>0</v>
      </c>
      <c r="I931" t="str">
        <f t="shared" si="197"/>
        <v>00</v>
      </c>
      <c r="J931" t="s">
        <v>285</v>
      </c>
      <c r="K931" s="1">
        <v>3000</v>
      </c>
    </row>
    <row r="932" spans="1:11" x14ac:dyDescent="0.35">
      <c r="A932">
        <v>199</v>
      </c>
      <c r="B932" t="str">
        <f t="shared" si="193"/>
        <v>11</v>
      </c>
      <c r="C932">
        <v>6494</v>
      </c>
      <c r="D932" t="str">
        <f t="shared" si="196"/>
        <v>00</v>
      </c>
      <c r="E932" t="str">
        <f>"102"</f>
        <v>102</v>
      </c>
      <c r="F932">
        <v>6</v>
      </c>
      <c r="G932" t="str">
        <f t="shared" si="198"/>
        <v>11</v>
      </c>
      <c r="H932" t="str">
        <f t="shared" si="195"/>
        <v>0</v>
      </c>
      <c r="I932" t="str">
        <f t="shared" si="197"/>
        <v>00</v>
      </c>
      <c r="J932" t="s">
        <v>285</v>
      </c>
      <c r="K932" s="1">
        <v>3000</v>
      </c>
    </row>
    <row r="933" spans="1:11" x14ac:dyDescent="0.35">
      <c r="A933">
        <v>199</v>
      </c>
      <c r="B933" t="str">
        <f t="shared" si="193"/>
        <v>11</v>
      </c>
      <c r="C933">
        <v>6494</v>
      </c>
      <c r="D933" t="str">
        <f t="shared" si="196"/>
        <v>00</v>
      </c>
      <c r="E933" t="str">
        <f>"103"</f>
        <v>103</v>
      </c>
      <c r="F933">
        <v>6</v>
      </c>
      <c r="G933" t="str">
        <f t="shared" si="198"/>
        <v>11</v>
      </c>
      <c r="H933" t="str">
        <f t="shared" si="195"/>
        <v>0</v>
      </c>
      <c r="I933" t="str">
        <f t="shared" si="197"/>
        <v>00</v>
      </c>
      <c r="J933" t="s">
        <v>285</v>
      </c>
      <c r="K933" s="1">
        <v>4000</v>
      </c>
    </row>
    <row r="934" spans="1:11" x14ac:dyDescent="0.35">
      <c r="A934">
        <v>199</v>
      </c>
      <c r="B934" t="str">
        <f t="shared" si="193"/>
        <v>11</v>
      </c>
      <c r="C934">
        <v>6494</v>
      </c>
      <c r="D934" t="str">
        <f t="shared" si="196"/>
        <v>00</v>
      </c>
      <c r="E934" t="str">
        <f>"105"</f>
        <v>105</v>
      </c>
      <c r="F934">
        <v>6</v>
      </c>
      <c r="G934" t="str">
        <f t="shared" si="198"/>
        <v>11</v>
      </c>
      <c r="H934" t="str">
        <f t="shared" si="195"/>
        <v>0</v>
      </c>
      <c r="I934" t="str">
        <f t="shared" si="197"/>
        <v>00</v>
      </c>
      <c r="J934" t="s">
        <v>285</v>
      </c>
      <c r="K934" s="1">
        <v>3000</v>
      </c>
    </row>
    <row r="935" spans="1:11" x14ac:dyDescent="0.35">
      <c r="A935">
        <v>199</v>
      </c>
      <c r="B935" t="str">
        <f t="shared" si="193"/>
        <v>11</v>
      </c>
      <c r="C935">
        <v>6494</v>
      </c>
      <c r="D935" t="str">
        <f t="shared" si="196"/>
        <v>00</v>
      </c>
      <c r="E935" t="str">
        <f>"107"</f>
        <v>107</v>
      </c>
      <c r="F935">
        <v>6</v>
      </c>
      <c r="G935" t="str">
        <f t="shared" si="198"/>
        <v>11</v>
      </c>
      <c r="H935" t="str">
        <f t="shared" si="195"/>
        <v>0</v>
      </c>
      <c r="I935" t="str">
        <f t="shared" si="197"/>
        <v>00</v>
      </c>
      <c r="J935" t="s">
        <v>285</v>
      </c>
      <c r="K935" s="1">
        <v>8200</v>
      </c>
    </row>
    <row r="936" spans="1:11" x14ac:dyDescent="0.35">
      <c r="A936">
        <v>199</v>
      </c>
      <c r="B936" t="str">
        <f t="shared" si="193"/>
        <v>11</v>
      </c>
      <c r="C936">
        <v>6494</v>
      </c>
      <c r="D936" t="str">
        <f t="shared" si="196"/>
        <v>00</v>
      </c>
      <c r="E936" t="str">
        <f>"999"</f>
        <v>999</v>
      </c>
      <c r="F936">
        <v>6</v>
      </c>
      <c r="G936" t="str">
        <f>"21"</f>
        <v>21</v>
      </c>
      <c r="H936" t="str">
        <f>"S"</f>
        <v>S</v>
      </c>
      <c r="I936" t="str">
        <f>"GT"</f>
        <v>GT</v>
      </c>
      <c r="J936" t="s">
        <v>285</v>
      </c>
      <c r="K936">
        <v>0</v>
      </c>
    </row>
    <row r="937" spans="1:11" x14ac:dyDescent="0.35">
      <c r="A937">
        <v>199</v>
      </c>
      <c r="B937" t="str">
        <f t="shared" si="193"/>
        <v>11</v>
      </c>
      <c r="C937">
        <v>6494</v>
      </c>
      <c r="D937" t="str">
        <f t="shared" si="196"/>
        <v>00</v>
      </c>
      <c r="E937" t="str">
        <f>"999"</f>
        <v>999</v>
      </c>
      <c r="F937">
        <v>6</v>
      </c>
      <c r="G937" t="str">
        <f>"23"</f>
        <v>23</v>
      </c>
      <c r="H937" t="str">
        <f>"S"</f>
        <v>S</v>
      </c>
      <c r="I937" t="str">
        <f>"00"</f>
        <v>00</v>
      </c>
      <c r="J937" t="s">
        <v>285</v>
      </c>
      <c r="K937" s="1">
        <v>2500</v>
      </c>
    </row>
    <row r="938" spans="1:11" x14ac:dyDescent="0.35">
      <c r="A938">
        <v>199</v>
      </c>
      <c r="B938" t="str">
        <f t="shared" si="193"/>
        <v>11</v>
      </c>
      <c r="C938">
        <v>6494</v>
      </c>
      <c r="D938" t="str">
        <f>"52"</f>
        <v>52</v>
      </c>
      <c r="E938" t="str">
        <f>"001"</f>
        <v>001</v>
      </c>
      <c r="F938">
        <v>6</v>
      </c>
      <c r="G938" t="str">
        <f>"22"</f>
        <v>22</v>
      </c>
      <c r="H938" t="str">
        <f>"0"</f>
        <v>0</v>
      </c>
      <c r="I938" t="str">
        <f>"FC"</f>
        <v>FC</v>
      </c>
      <c r="J938" t="s">
        <v>285</v>
      </c>
      <c r="K938" s="1">
        <v>3000</v>
      </c>
    </row>
    <row r="939" spans="1:11" x14ac:dyDescent="0.35">
      <c r="A939">
        <v>199</v>
      </c>
      <c r="B939" t="str">
        <f t="shared" si="193"/>
        <v>11</v>
      </c>
      <c r="C939">
        <v>6494</v>
      </c>
      <c r="D939" t="str">
        <f>"65"</f>
        <v>65</v>
      </c>
      <c r="E939" t="str">
        <f>"001"</f>
        <v>001</v>
      </c>
      <c r="F939">
        <v>6</v>
      </c>
      <c r="G939" t="str">
        <f>"11"</f>
        <v>11</v>
      </c>
      <c r="H939" t="str">
        <f>"0"</f>
        <v>0</v>
      </c>
      <c r="I939" t="str">
        <f>"00"</f>
        <v>00</v>
      </c>
      <c r="J939" t="s">
        <v>285</v>
      </c>
      <c r="K939" s="1">
        <v>1500</v>
      </c>
    </row>
    <row r="940" spans="1:11" x14ac:dyDescent="0.35">
      <c r="A940">
        <v>199</v>
      </c>
      <c r="B940" t="str">
        <f t="shared" si="193"/>
        <v>11</v>
      </c>
      <c r="C940">
        <v>6494</v>
      </c>
      <c r="D940" t="str">
        <f>"78"</f>
        <v>78</v>
      </c>
      <c r="E940" t="str">
        <f>"001"</f>
        <v>001</v>
      </c>
      <c r="F940">
        <v>6</v>
      </c>
      <c r="G940" t="str">
        <f>"22"</f>
        <v>22</v>
      </c>
      <c r="H940" t="str">
        <f>"0"</f>
        <v>0</v>
      </c>
      <c r="I940" t="str">
        <f>"00"</f>
        <v>00</v>
      </c>
      <c r="J940" t="s">
        <v>285</v>
      </c>
      <c r="K940" s="1">
        <v>2000</v>
      </c>
    </row>
    <row r="941" spans="1:11" x14ac:dyDescent="0.35">
      <c r="A941">
        <v>199</v>
      </c>
      <c r="B941" t="str">
        <f t="shared" si="193"/>
        <v>11</v>
      </c>
      <c r="C941">
        <v>6495</v>
      </c>
      <c r="D941" t="str">
        <f>"02"</f>
        <v>02</v>
      </c>
      <c r="E941" t="str">
        <f>"999"</f>
        <v>999</v>
      </c>
      <c r="F941">
        <v>6</v>
      </c>
      <c r="G941" t="str">
        <f>"24"</f>
        <v>24</v>
      </c>
      <c r="H941" t="str">
        <f>"S"</f>
        <v>S</v>
      </c>
      <c r="I941" t="str">
        <f>"53"</f>
        <v>53</v>
      </c>
      <c r="J941" t="s">
        <v>286</v>
      </c>
      <c r="K941">
        <v>400</v>
      </c>
    </row>
    <row r="942" spans="1:11" x14ac:dyDescent="0.35">
      <c r="A942">
        <v>199</v>
      </c>
      <c r="B942" t="str">
        <f t="shared" si="193"/>
        <v>11</v>
      </c>
      <c r="C942">
        <v>6499</v>
      </c>
      <c r="D942" t="str">
        <f t="shared" ref="D942:D949" si="199">"00"</f>
        <v>00</v>
      </c>
      <c r="E942" t="str">
        <f>"001"</f>
        <v>001</v>
      </c>
      <c r="F942">
        <v>6</v>
      </c>
      <c r="G942" t="str">
        <f>"11"</f>
        <v>11</v>
      </c>
      <c r="H942" t="str">
        <f>"0"</f>
        <v>0</v>
      </c>
      <c r="I942" t="str">
        <f>"00"</f>
        <v>00</v>
      </c>
      <c r="J942" t="s">
        <v>70</v>
      </c>
      <c r="K942" s="1">
        <v>3500</v>
      </c>
    </row>
    <row r="943" spans="1:11" x14ac:dyDescent="0.35">
      <c r="A943">
        <v>199</v>
      </c>
      <c r="B943" t="str">
        <f t="shared" si="193"/>
        <v>11</v>
      </c>
      <c r="C943">
        <v>6499</v>
      </c>
      <c r="D943" t="str">
        <f t="shared" si="199"/>
        <v>00</v>
      </c>
      <c r="E943" t="str">
        <f>"001"</f>
        <v>001</v>
      </c>
      <c r="F943">
        <v>6</v>
      </c>
      <c r="G943" t="str">
        <f>"21"</f>
        <v>21</v>
      </c>
      <c r="H943" t="str">
        <f>"S"</f>
        <v>S</v>
      </c>
      <c r="I943" t="str">
        <f>"AP"</f>
        <v>AP</v>
      </c>
      <c r="J943" t="s">
        <v>287</v>
      </c>
      <c r="K943" s="1">
        <v>8000</v>
      </c>
    </row>
    <row r="944" spans="1:11" x14ac:dyDescent="0.35">
      <c r="A944">
        <v>199</v>
      </c>
      <c r="B944" t="str">
        <f t="shared" si="193"/>
        <v>11</v>
      </c>
      <c r="C944">
        <v>6499</v>
      </c>
      <c r="D944" t="str">
        <f t="shared" si="199"/>
        <v>00</v>
      </c>
      <c r="E944" t="str">
        <f>"001"</f>
        <v>001</v>
      </c>
      <c r="F944">
        <v>6</v>
      </c>
      <c r="G944" t="str">
        <f>"31"</f>
        <v>31</v>
      </c>
      <c r="H944" t="str">
        <f t="shared" ref="H944:H975" si="200">"0"</f>
        <v>0</v>
      </c>
      <c r="I944" t="str">
        <f t="shared" ref="I944:I956" si="201">"00"</f>
        <v>00</v>
      </c>
      <c r="J944" t="s">
        <v>288</v>
      </c>
      <c r="K944" s="1">
        <v>20000</v>
      </c>
    </row>
    <row r="945" spans="1:11" x14ac:dyDescent="0.35">
      <c r="A945">
        <v>199</v>
      </c>
      <c r="B945" t="str">
        <f t="shared" si="193"/>
        <v>11</v>
      </c>
      <c r="C945">
        <v>6499</v>
      </c>
      <c r="D945" t="str">
        <f t="shared" si="199"/>
        <v>00</v>
      </c>
      <c r="E945" t="str">
        <f>"041"</f>
        <v>041</v>
      </c>
      <c r="F945">
        <v>6</v>
      </c>
      <c r="G945" t="str">
        <f>"11"</f>
        <v>11</v>
      </c>
      <c r="H945" t="str">
        <f t="shared" si="200"/>
        <v>0</v>
      </c>
      <c r="I945" t="str">
        <f t="shared" si="201"/>
        <v>00</v>
      </c>
      <c r="J945" t="s">
        <v>70</v>
      </c>
      <c r="K945" s="1">
        <v>3000</v>
      </c>
    </row>
    <row r="946" spans="1:11" x14ac:dyDescent="0.35">
      <c r="A946">
        <v>199</v>
      </c>
      <c r="B946" t="str">
        <f t="shared" si="193"/>
        <v>11</v>
      </c>
      <c r="C946">
        <v>6499</v>
      </c>
      <c r="D946" t="str">
        <f t="shared" si="199"/>
        <v>00</v>
      </c>
      <c r="E946" t="str">
        <f>"042"</f>
        <v>042</v>
      </c>
      <c r="F946">
        <v>6</v>
      </c>
      <c r="G946" t="str">
        <f>"11"</f>
        <v>11</v>
      </c>
      <c r="H946" t="str">
        <f t="shared" si="200"/>
        <v>0</v>
      </c>
      <c r="I946" t="str">
        <f t="shared" si="201"/>
        <v>00</v>
      </c>
      <c r="J946" t="s">
        <v>70</v>
      </c>
      <c r="K946">
        <v>650</v>
      </c>
    </row>
    <row r="947" spans="1:11" x14ac:dyDescent="0.35">
      <c r="A947">
        <v>199</v>
      </c>
      <c r="B947" t="str">
        <f t="shared" si="193"/>
        <v>11</v>
      </c>
      <c r="C947">
        <v>6499</v>
      </c>
      <c r="D947" t="str">
        <f t="shared" si="199"/>
        <v>00</v>
      </c>
      <c r="E947" t="str">
        <f>"103"</f>
        <v>103</v>
      </c>
      <c r="F947">
        <v>6</v>
      </c>
      <c r="G947" t="str">
        <f>"11"</f>
        <v>11</v>
      </c>
      <c r="H947" t="str">
        <f t="shared" si="200"/>
        <v>0</v>
      </c>
      <c r="I947" t="str">
        <f t="shared" si="201"/>
        <v>00</v>
      </c>
      <c r="J947" t="s">
        <v>70</v>
      </c>
      <c r="K947" s="1">
        <v>2955</v>
      </c>
    </row>
    <row r="948" spans="1:11" x14ac:dyDescent="0.35">
      <c r="A948">
        <v>199</v>
      </c>
      <c r="B948" t="str">
        <f t="shared" si="193"/>
        <v>11</v>
      </c>
      <c r="C948">
        <v>6499</v>
      </c>
      <c r="D948" t="str">
        <f t="shared" si="199"/>
        <v>00</v>
      </c>
      <c r="E948" t="str">
        <f>"105"</f>
        <v>105</v>
      </c>
      <c r="F948">
        <v>6</v>
      </c>
      <c r="G948" t="str">
        <f>"99"</f>
        <v>99</v>
      </c>
      <c r="H948" t="str">
        <f t="shared" si="200"/>
        <v>0</v>
      </c>
      <c r="I948" t="str">
        <f t="shared" si="201"/>
        <v>00</v>
      </c>
      <c r="J948" t="s">
        <v>289</v>
      </c>
      <c r="K948">
        <v>500</v>
      </c>
    </row>
    <row r="949" spans="1:11" x14ac:dyDescent="0.35">
      <c r="A949">
        <v>199</v>
      </c>
      <c r="B949" t="str">
        <f t="shared" si="193"/>
        <v>11</v>
      </c>
      <c r="C949">
        <v>6499</v>
      </c>
      <c r="D949" t="str">
        <f t="shared" si="199"/>
        <v>00</v>
      </c>
      <c r="E949" t="str">
        <f>"999"</f>
        <v>999</v>
      </c>
      <c r="F949">
        <v>6</v>
      </c>
      <c r="G949" t="str">
        <f t="shared" ref="G949:G956" si="202">"11"</f>
        <v>11</v>
      </c>
      <c r="H949" t="str">
        <f t="shared" si="200"/>
        <v>0</v>
      </c>
      <c r="I949" t="str">
        <f t="shared" si="201"/>
        <v>00</v>
      </c>
      <c r="J949" t="s">
        <v>290</v>
      </c>
      <c r="K949" s="1">
        <v>2000</v>
      </c>
    </row>
    <row r="950" spans="1:11" x14ac:dyDescent="0.35">
      <c r="A950">
        <v>199</v>
      </c>
      <c r="B950" t="str">
        <f t="shared" si="193"/>
        <v>11</v>
      </c>
      <c r="C950">
        <v>6499</v>
      </c>
      <c r="D950" t="str">
        <f>"15"</f>
        <v>15</v>
      </c>
      <c r="E950" t="str">
        <f>"001"</f>
        <v>001</v>
      </c>
      <c r="F950">
        <v>6</v>
      </c>
      <c r="G950" t="str">
        <f t="shared" si="202"/>
        <v>11</v>
      </c>
      <c r="H950" t="str">
        <f t="shared" si="200"/>
        <v>0</v>
      </c>
      <c r="I950" t="str">
        <f t="shared" si="201"/>
        <v>00</v>
      </c>
      <c r="J950" t="s">
        <v>70</v>
      </c>
      <c r="K950">
        <v>500</v>
      </c>
    </row>
    <row r="951" spans="1:11" x14ac:dyDescent="0.35">
      <c r="A951">
        <v>199</v>
      </c>
      <c r="B951" t="str">
        <f t="shared" si="193"/>
        <v>11</v>
      </c>
      <c r="C951">
        <v>6499</v>
      </c>
      <c r="D951" t="str">
        <f>"15"</f>
        <v>15</v>
      </c>
      <c r="E951" t="str">
        <f>"041"</f>
        <v>041</v>
      </c>
      <c r="F951">
        <v>6</v>
      </c>
      <c r="G951" t="str">
        <f t="shared" si="202"/>
        <v>11</v>
      </c>
      <c r="H951" t="str">
        <f t="shared" si="200"/>
        <v>0</v>
      </c>
      <c r="I951" t="str">
        <f t="shared" si="201"/>
        <v>00</v>
      </c>
      <c r="J951" t="s">
        <v>291</v>
      </c>
      <c r="K951">
        <v>200</v>
      </c>
    </row>
    <row r="952" spans="1:11" x14ac:dyDescent="0.35">
      <c r="A952">
        <v>199</v>
      </c>
      <c r="B952" t="str">
        <f t="shared" si="193"/>
        <v>11</v>
      </c>
      <c r="C952">
        <v>6499</v>
      </c>
      <c r="D952" t="str">
        <f>"15"</f>
        <v>15</v>
      </c>
      <c r="E952" t="str">
        <f>"042"</f>
        <v>042</v>
      </c>
      <c r="F952">
        <v>6</v>
      </c>
      <c r="G952" t="str">
        <f t="shared" si="202"/>
        <v>11</v>
      </c>
      <c r="H952" t="str">
        <f t="shared" si="200"/>
        <v>0</v>
      </c>
      <c r="I952" t="str">
        <f t="shared" si="201"/>
        <v>00</v>
      </c>
      <c r="J952" t="s">
        <v>292</v>
      </c>
      <c r="K952">
        <v>200</v>
      </c>
    </row>
    <row r="953" spans="1:11" x14ac:dyDescent="0.35">
      <c r="A953">
        <v>199</v>
      </c>
      <c r="B953" t="str">
        <f t="shared" si="193"/>
        <v>11</v>
      </c>
      <c r="C953">
        <v>6499</v>
      </c>
      <c r="D953" t="str">
        <f>"24"</f>
        <v>24</v>
      </c>
      <c r="E953" t="str">
        <f>"041"</f>
        <v>041</v>
      </c>
      <c r="F953">
        <v>6</v>
      </c>
      <c r="G953" t="str">
        <f t="shared" si="202"/>
        <v>11</v>
      </c>
      <c r="H953" t="str">
        <f t="shared" si="200"/>
        <v>0</v>
      </c>
      <c r="I953" t="str">
        <f t="shared" si="201"/>
        <v>00</v>
      </c>
      <c r="J953" t="s">
        <v>293</v>
      </c>
      <c r="K953">
        <v>200</v>
      </c>
    </row>
    <row r="954" spans="1:11" x14ac:dyDescent="0.35">
      <c r="A954">
        <v>199</v>
      </c>
      <c r="B954" t="str">
        <f t="shared" si="193"/>
        <v>11</v>
      </c>
      <c r="C954">
        <v>6499</v>
      </c>
      <c r="D954" t="str">
        <f>"24"</f>
        <v>24</v>
      </c>
      <c r="E954" t="str">
        <f>"042"</f>
        <v>042</v>
      </c>
      <c r="F954">
        <v>6</v>
      </c>
      <c r="G954" t="str">
        <f t="shared" si="202"/>
        <v>11</v>
      </c>
      <c r="H954" t="str">
        <f t="shared" si="200"/>
        <v>0</v>
      </c>
      <c r="I954" t="str">
        <f t="shared" si="201"/>
        <v>00</v>
      </c>
      <c r="J954" t="s">
        <v>294</v>
      </c>
      <c r="K954">
        <v>100</v>
      </c>
    </row>
    <row r="955" spans="1:11" x14ac:dyDescent="0.35">
      <c r="A955">
        <v>199</v>
      </c>
      <c r="B955" t="str">
        <f t="shared" si="193"/>
        <v>11</v>
      </c>
      <c r="C955">
        <v>6499</v>
      </c>
      <c r="D955" t="str">
        <f>"65"</f>
        <v>65</v>
      </c>
      <c r="E955" t="str">
        <f>"001"</f>
        <v>001</v>
      </c>
      <c r="F955">
        <v>6</v>
      </c>
      <c r="G955" t="str">
        <f t="shared" si="202"/>
        <v>11</v>
      </c>
      <c r="H955" t="str">
        <f t="shared" si="200"/>
        <v>0</v>
      </c>
      <c r="I955" t="str">
        <f t="shared" si="201"/>
        <v>00</v>
      </c>
      <c r="J955" t="s">
        <v>295</v>
      </c>
      <c r="K955">
        <v>750</v>
      </c>
    </row>
    <row r="956" spans="1:11" x14ac:dyDescent="0.35">
      <c r="A956">
        <v>199</v>
      </c>
      <c r="B956" t="str">
        <f t="shared" si="193"/>
        <v>11</v>
      </c>
      <c r="C956">
        <v>6499</v>
      </c>
      <c r="D956" t="str">
        <f>"74"</f>
        <v>74</v>
      </c>
      <c r="E956" t="str">
        <f>"001"</f>
        <v>001</v>
      </c>
      <c r="F956">
        <v>6</v>
      </c>
      <c r="G956" t="str">
        <f t="shared" si="202"/>
        <v>11</v>
      </c>
      <c r="H956" t="str">
        <f t="shared" si="200"/>
        <v>0</v>
      </c>
      <c r="I956" t="str">
        <f t="shared" si="201"/>
        <v>00</v>
      </c>
      <c r="J956" t="s">
        <v>296</v>
      </c>
      <c r="K956">
        <v>0</v>
      </c>
    </row>
    <row r="957" spans="1:11" x14ac:dyDescent="0.35">
      <c r="A957">
        <v>199</v>
      </c>
      <c r="B957" t="str">
        <f t="shared" si="193"/>
        <v>11</v>
      </c>
      <c r="C957">
        <v>6639</v>
      </c>
      <c r="D957" t="str">
        <f>"78"</f>
        <v>78</v>
      </c>
      <c r="E957" t="str">
        <f>"001"</f>
        <v>001</v>
      </c>
      <c r="F957">
        <v>6</v>
      </c>
      <c r="G957" t="str">
        <f>"22"</f>
        <v>22</v>
      </c>
      <c r="H957" t="str">
        <f t="shared" si="200"/>
        <v>0</v>
      </c>
      <c r="I957" t="str">
        <f>"AG"</f>
        <v>AG</v>
      </c>
      <c r="J957" t="s">
        <v>297</v>
      </c>
      <c r="K957" s="1">
        <v>25000</v>
      </c>
    </row>
    <row r="958" spans="1:11" x14ac:dyDescent="0.35">
      <c r="A958">
        <v>199</v>
      </c>
      <c r="B958" t="str">
        <f t="shared" si="193"/>
        <v>11</v>
      </c>
      <c r="C958">
        <v>6639</v>
      </c>
      <c r="D958" t="str">
        <f>"78"</f>
        <v>78</v>
      </c>
      <c r="E958" t="str">
        <f>"001"</f>
        <v>001</v>
      </c>
      <c r="F958">
        <v>6</v>
      </c>
      <c r="G958" t="str">
        <f>"22"</f>
        <v>22</v>
      </c>
      <c r="H958" t="str">
        <f t="shared" si="200"/>
        <v>0</v>
      </c>
      <c r="I958" t="str">
        <f>"CT"</f>
        <v>CT</v>
      </c>
      <c r="J958" t="s">
        <v>298</v>
      </c>
      <c r="K958" s="1">
        <v>12000</v>
      </c>
    </row>
    <row r="959" spans="1:11" x14ac:dyDescent="0.35">
      <c r="A959">
        <v>199</v>
      </c>
      <c r="B959" t="str">
        <f t="shared" ref="B959:B990" si="203">"12"</f>
        <v>12</v>
      </c>
      <c r="C959">
        <v>6117</v>
      </c>
      <c r="D959" t="str">
        <f>"00"</f>
        <v>00</v>
      </c>
      <c r="E959" t="str">
        <f>"001"</f>
        <v>001</v>
      </c>
      <c r="F959">
        <v>6</v>
      </c>
      <c r="G959" t="str">
        <f t="shared" ref="G959:G990" si="204">"99"</f>
        <v>99</v>
      </c>
      <c r="H959" t="str">
        <f t="shared" si="200"/>
        <v>0</v>
      </c>
      <c r="I959" t="str">
        <f t="shared" ref="I959:I990" si="205">"00"</f>
        <v>00</v>
      </c>
      <c r="J959" t="s">
        <v>299</v>
      </c>
      <c r="K959" s="1">
        <v>1500</v>
      </c>
    </row>
    <row r="960" spans="1:11" x14ac:dyDescent="0.35">
      <c r="A960">
        <v>199</v>
      </c>
      <c r="B960" t="str">
        <f t="shared" si="203"/>
        <v>12</v>
      </c>
      <c r="C960">
        <v>6117</v>
      </c>
      <c r="D960" t="str">
        <f>"00"</f>
        <v>00</v>
      </c>
      <c r="E960" t="str">
        <f>"041"</f>
        <v>041</v>
      </c>
      <c r="F960">
        <v>6</v>
      </c>
      <c r="G960" t="str">
        <f t="shared" si="204"/>
        <v>99</v>
      </c>
      <c r="H960" t="str">
        <f t="shared" si="200"/>
        <v>0</v>
      </c>
      <c r="I960" t="str">
        <f t="shared" si="205"/>
        <v>00</v>
      </c>
      <c r="J960" t="s">
        <v>299</v>
      </c>
      <c r="K960" s="1">
        <v>1500</v>
      </c>
    </row>
    <row r="961" spans="1:11" x14ac:dyDescent="0.35">
      <c r="A961">
        <v>199</v>
      </c>
      <c r="B961" t="str">
        <f t="shared" si="203"/>
        <v>12</v>
      </c>
      <c r="C961">
        <v>6117</v>
      </c>
      <c r="D961" t="str">
        <f>"00"</f>
        <v>00</v>
      </c>
      <c r="E961" t="str">
        <f>"102"</f>
        <v>102</v>
      </c>
      <c r="F961">
        <v>6</v>
      </c>
      <c r="G961" t="str">
        <f t="shared" si="204"/>
        <v>99</v>
      </c>
      <c r="H961" t="str">
        <f t="shared" si="200"/>
        <v>0</v>
      </c>
      <c r="I961" t="str">
        <f t="shared" si="205"/>
        <v>00</v>
      </c>
      <c r="J961" t="s">
        <v>299</v>
      </c>
      <c r="K961" s="1">
        <v>1500</v>
      </c>
    </row>
    <row r="962" spans="1:11" x14ac:dyDescent="0.35">
      <c r="A962">
        <v>199</v>
      </c>
      <c r="B962" t="str">
        <f t="shared" si="203"/>
        <v>12</v>
      </c>
      <c r="C962">
        <v>6117</v>
      </c>
      <c r="D962" t="str">
        <f>"00"</f>
        <v>00</v>
      </c>
      <c r="E962" t="str">
        <f>"105"</f>
        <v>105</v>
      </c>
      <c r="F962">
        <v>6</v>
      </c>
      <c r="G962" t="str">
        <f t="shared" si="204"/>
        <v>99</v>
      </c>
      <c r="H962" t="str">
        <f t="shared" si="200"/>
        <v>0</v>
      </c>
      <c r="I962" t="str">
        <f t="shared" si="205"/>
        <v>00</v>
      </c>
      <c r="J962" t="s">
        <v>299</v>
      </c>
      <c r="K962" s="1">
        <v>1500</v>
      </c>
    </row>
    <row r="963" spans="1:11" x14ac:dyDescent="0.35">
      <c r="A963">
        <v>199</v>
      </c>
      <c r="B963" t="str">
        <f t="shared" si="203"/>
        <v>12</v>
      </c>
      <c r="C963">
        <v>6117</v>
      </c>
      <c r="D963" t="str">
        <f>"00"</f>
        <v>00</v>
      </c>
      <c r="E963" t="str">
        <f>"107"</f>
        <v>107</v>
      </c>
      <c r="F963">
        <v>6</v>
      </c>
      <c r="G963" t="str">
        <f t="shared" si="204"/>
        <v>99</v>
      </c>
      <c r="H963" t="str">
        <f t="shared" si="200"/>
        <v>0</v>
      </c>
      <c r="I963" t="str">
        <f t="shared" si="205"/>
        <v>00</v>
      </c>
      <c r="J963" t="s">
        <v>299</v>
      </c>
      <c r="K963">
        <v>0</v>
      </c>
    </row>
    <row r="964" spans="1:11" x14ac:dyDescent="0.35">
      <c r="A964">
        <v>199</v>
      </c>
      <c r="B964" t="str">
        <f t="shared" si="203"/>
        <v>12</v>
      </c>
      <c r="C964">
        <v>6117</v>
      </c>
      <c r="D964" t="str">
        <f>"85"</f>
        <v>85</v>
      </c>
      <c r="E964" t="str">
        <f>"999"</f>
        <v>999</v>
      </c>
      <c r="F964">
        <v>6</v>
      </c>
      <c r="G964" t="str">
        <f t="shared" si="204"/>
        <v>99</v>
      </c>
      <c r="H964" t="str">
        <f t="shared" si="200"/>
        <v>0</v>
      </c>
      <c r="I964" t="str">
        <f t="shared" si="205"/>
        <v>00</v>
      </c>
      <c r="J964" t="s">
        <v>131</v>
      </c>
      <c r="K964" s="1">
        <v>8400</v>
      </c>
    </row>
    <row r="965" spans="1:11" x14ac:dyDescent="0.35">
      <c r="A965">
        <v>199</v>
      </c>
      <c r="B965" t="str">
        <f t="shared" si="203"/>
        <v>12</v>
      </c>
      <c r="C965">
        <v>6119</v>
      </c>
      <c r="D965" t="str">
        <f t="shared" ref="D965:D982" si="206">"00"</f>
        <v>00</v>
      </c>
      <c r="E965" t="str">
        <f>"001"</f>
        <v>001</v>
      </c>
      <c r="F965">
        <v>6</v>
      </c>
      <c r="G965" t="str">
        <f t="shared" si="204"/>
        <v>99</v>
      </c>
      <c r="H965" t="str">
        <f t="shared" si="200"/>
        <v>0</v>
      </c>
      <c r="I965" t="str">
        <f t="shared" si="205"/>
        <v>00</v>
      </c>
      <c r="J965" t="s">
        <v>132</v>
      </c>
      <c r="K965" s="1">
        <v>62367</v>
      </c>
    </row>
    <row r="966" spans="1:11" x14ac:dyDescent="0.35">
      <c r="A966">
        <v>199</v>
      </c>
      <c r="B966" t="str">
        <f t="shared" si="203"/>
        <v>12</v>
      </c>
      <c r="C966">
        <v>6119</v>
      </c>
      <c r="D966" t="str">
        <f t="shared" si="206"/>
        <v>00</v>
      </c>
      <c r="E966" t="str">
        <f>"041"</f>
        <v>041</v>
      </c>
      <c r="F966">
        <v>6</v>
      </c>
      <c r="G966" t="str">
        <f t="shared" si="204"/>
        <v>99</v>
      </c>
      <c r="H966" t="str">
        <f t="shared" si="200"/>
        <v>0</v>
      </c>
      <c r="I966" t="str">
        <f t="shared" si="205"/>
        <v>00</v>
      </c>
      <c r="J966" t="s">
        <v>132</v>
      </c>
      <c r="K966" s="1">
        <v>46838</v>
      </c>
    </row>
    <row r="967" spans="1:11" x14ac:dyDescent="0.35">
      <c r="A967">
        <v>199</v>
      </c>
      <c r="B967" t="str">
        <f t="shared" si="203"/>
        <v>12</v>
      </c>
      <c r="C967">
        <v>6119</v>
      </c>
      <c r="D967" t="str">
        <f t="shared" si="206"/>
        <v>00</v>
      </c>
      <c r="E967" t="str">
        <f>"042"</f>
        <v>042</v>
      </c>
      <c r="F967">
        <v>6</v>
      </c>
      <c r="G967" t="str">
        <f t="shared" si="204"/>
        <v>99</v>
      </c>
      <c r="H967" t="str">
        <f t="shared" si="200"/>
        <v>0</v>
      </c>
      <c r="I967" t="str">
        <f t="shared" si="205"/>
        <v>00</v>
      </c>
      <c r="J967" t="s">
        <v>132</v>
      </c>
      <c r="K967" s="1">
        <v>50971</v>
      </c>
    </row>
    <row r="968" spans="1:11" x14ac:dyDescent="0.35">
      <c r="A968">
        <v>199</v>
      </c>
      <c r="B968" t="str">
        <f t="shared" si="203"/>
        <v>12</v>
      </c>
      <c r="C968">
        <v>6119</v>
      </c>
      <c r="D968" t="str">
        <f t="shared" si="206"/>
        <v>00</v>
      </c>
      <c r="E968" t="str">
        <f>"101"</f>
        <v>101</v>
      </c>
      <c r="F968">
        <v>6</v>
      </c>
      <c r="G968" t="str">
        <f t="shared" si="204"/>
        <v>99</v>
      </c>
      <c r="H968" t="str">
        <f t="shared" si="200"/>
        <v>0</v>
      </c>
      <c r="I968" t="str">
        <f t="shared" si="205"/>
        <v>00</v>
      </c>
      <c r="J968" t="s">
        <v>132</v>
      </c>
      <c r="K968" s="1">
        <v>54776</v>
      </c>
    </row>
    <row r="969" spans="1:11" x14ac:dyDescent="0.35">
      <c r="A969">
        <v>199</v>
      </c>
      <c r="B969" t="str">
        <f t="shared" si="203"/>
        <v>12</v>
      </c>
      <c r="C969">
        <v>6119</v>
      </c>
      <c r="D969" t="str">
        <f t="shared" si="206"/>
        <v>00</v>
      </c>
      <c r="E969" t="str">
        <f>"102"</f>
        <v>102</v>
      </c>
      <c r="F969">
        <v>6</v>
      </c>
      <c r="G969" t="str">
        <f t="shared" si="204"/>
        <v>99</v>
      </c>
      <c r="H969" t="str">
        <f t="shared" si="200"/>
        <v>0</v>
      </c>
      <c r="I969" t="str">
        <f t="shared" si="205"/>
        <v>00</v>
      </c>
      <c r="J969" t="s">
        <v>132</v>
      </c>
      <c r="K969" s="1">
        <v>47382</v>
      </c>
    </row>
    <row r="970" spans="1:11" x14ac:dyDescent="0.35">
      <c r="A970">
        <v>199</v>
      </c>
      <c r="B970" t="str">
        <f t="shared" si="203"/>
        <v>12</v>
      </c>
      <c r="C970">
        <v>6119</v>
      </c>
      <c r="D970" t="str">
        <f t="shared" si="206"/>
        <v>00</v>
      </c>
      <c r="E970" t="str">
        <f>"105"</f>
        <v>105</v>
      </c>
      <c r="F970">
        <v>6</v>
      </c>
      <c r="G970" t="str">
        <f t="shared" si="204"/>
        <v>99</v>
      </c>
      <c r="H970" t="str">
        <f t="shared" si="200"/>
        <v>0</v>
      </c>
      <c r="I970" t="str">
        <f t="shared" si="205"/>
        <v>00</v>
      </c>
      <c r="J970" t="s">
        <v>132</v>
      </c>
      <c r="K970" s="1">
        <v>50318</v>
      </c>
    </row>
    <row r="971" spans="1:11" x14ac:dyDescent="0.35">
      <c r="A971">
        <v>199</v>
      </c>
      <c r="B971" t="str">
        <f t="shared" si="203"/>
        <v>12</v>
      </c>
      <c r="C971">
        <v>6119</v>
      </c>
      <c r="D971" t="str">
        <f t="shared" si="206"/>
        <v>00</v>
      </c>
      <c r="E971" t="str">
        <f>"107"</f>
        <v>107</v>
      </c>
      <c r="F971">
        <v>6</v>
      </c>
      <c r="G971" t="str">
        <f t="shared" si="204"/>
        <v>99</v>
      </c>
      <c r="H971" t="str">
        <f t="shared" si="200"/>
        <v>0</v>
      </c>
      <c r="I971" t="str">
        <f t="shared" si="205"/>
        <v>00</v>
      </c>
      <c r="J971" t="s">
        <v>132</v>
      </c>
      <c r="K971" s="1">
        <v>62367</v>
      </c>
    </row>
    <row r="972" spans="1:11" x14ac:dyDescent="0.35">
      <c r="A972">
        <v>199</v>
      </c>
      <c r="B972" t="str">
        <f t="shared" si="203"/>
        <v>12</v>
      </c>
      <c r="C972">
        <v>6129</v>
      </c>
      <c r="D972" t="str">
        <f t="shared" si="206"/>
        <v>00</v>
      </c>
      <c r="E972" t="str">
        <f>"042"</f>
        <v>042</v>
      </c>
      <c r="F972">
        <v>6</v>
      </c>
      <c r="G972" t="str">
        <f t="shared" si="204"/>
        <v>99</v>
      </c>
      <c r="H972" t="str">
        <f t="shared" si="200"/>
        <v>0</v>
      </c>
      <c r="I972" t="str">
        <f t="shared" si="205"/>
        <v>00</v>
      </c>
      <c r="J972" t="s">
        <v>146</v>
      </c>
      <c r="K972">
        <v>0</v>
      </c>
    </row>
    <row r="973" spans="1:11" x14ac:dyDescent="0.35">
      <c r="A973">
        <v>199</v>
      </c>
      <c r="B973" t="str">
        <f t="shared" si="203"/>
        <v>12</v>
      </c>
      <c r="C973">
        <v>6129</v>
      </c>
      <c r="D973" t="str">
        <f t="shared" si="206"/>
        <v>00</v>
      </c>
      <c r="E973" t="str">
        <f>"101"</f>
        <v>101</v>
      </c>
      <c r="F973">
        <v>6</v>
      </c>
      <c r="G973" t="str">
        <f t="shared" si="204"/>
        <v>99</v>
      </c>
      <c r="H973" t="str">
        <f t="shared" si="200"/>
        <v>0</v>
      </c>
      <c r="I973" t="str">
        <f t="shared" si="205"/>
        <v>00</v>
      </c>
      <c r="J973" t="s">
        <v>146</v>
      </c>
      <c r="K973" s="1">
        <v>18845</v>
      </c>
    </row>
    <row r="974" spans="1:11" x14ac:dyDescent="0.35">
      <c r="A974">
        <v>199</v>
      </c>
      <c r="B974" t="str">
        <f t="shared" si="203"/>
        <v>12</v>
      </c>
      <c r="C974">
        <v>6129</v>
      </c>
      <c r="D974" t="str">
        <f t="shared" si="206"/>
        <v>00</v>
      </c>
      <c r="E974" t="str">
        <f>"103"</f>
        <v>103</v>
      </c>
      <c r="F974">
        <v>6</v>
      </c>
      <c r="G974" t="str">
        <f t="shared" si="204"/>
        <v>99</v>
      </c>
      <c r="H974" t="str">
        <f t="shared" si="200"/>
        <v>0</v>
      </c>
      <c r="I974" t="str">
        <f t="shared" si="205"/>
        <v>00</v>
      </c>
      <c r="J974" t="s">
        <v>146</v>
      </c>
      <c r="K974" s="1">
        <v>30467</v>
      </c>
    </row>
    <row r="975" spans="1:11" x14ac:dyDescent="0.35">
      <c r="A975">
        <v>199</v>
      </c>
      <c r="B975" t="str">
        <f t="shared" si="203"/>
        <v>12</v>
      </c>
      <c r="C975">
        <v>6141</v>
      </c>
      <c r="D975" t="str">
        <f t="shared" si="206"/>
        <v>00</v>
      </c>
      <c r="E975" t="str">
        <f>"001"</f>
        <v>001</v>
      </c>
      <c r="F975">
        <v>6</v>
      </c>
      <c r="G975" t="str">
        <f t="shared" si="204"/>
        <v>99</v>
      </c>
      <c r="H975" t="str">
        <f t="shared" si="200"/>
        <v>0</v>
      </c>
      <c r="I975" t="str">
        <f t="shared" si="205"/>
        <v>00</v>
      </c>
      <c r="J975" t="s">
        <v>23</v>
      </c>
      <c r="K975">
        <v>926.07</v>
      </c>
    </row>
    <row r="976" spans="1:11" x14ac:dyDescent="0.35">
      <c r="A976">
        <v>199</v>
      </c>
      <c r="B976" t="str">
        <f t="shared" si="203"/>
        <v>12</v>
      </c>
      <c r="C976">
        <v>6141</v>
      </c>
      <c r="D976" t="str">
        <f t="shared" si="206"/>
        <v>00</v>
      </c>
      <c r="E976" t="str">
        <f>"041"</f>
        <v>041</v>
      </c>
      <c r="F976">
        <v>6</v>
      </c>
      <c r="G976" t="str">
        <f t="shared" si="204"/>
        <v>99</v>
      </c>
      <c r="H976" t="str">
        <f t="shared" ref="H976:H1007" si="207">"0"</f>
        <v>0</v>
      </c>
      <c r="I976" t="str">
        <f t="shared" si="205"/>
        <v>00</v>
      </c>
      <c r="J976" t="s">
        <v>23</v>
      </c>
      <c r="K976">
        <v>699.67</v>
      </c>
    </row>
    <row r="977" spans="1:11" x14ac:dyDescent="0.35">
      <c r="A977">
        <v>199</v>
      </c>
      <c r="B977" t="str">
        <f t="shared" si="203"/>
        <v>12</v>
      </c>
      <c r="C977">
        <v>6141</v>
      </c>
      <c r="D977" t="str">
        <f t="shared" si="206"/>
        <v>00</v>
      </c>
      <c r="E977" t="str">
        <f>"042"</f>
        <v>042</v>
      </c>
      <c r="F977">
        <v>6</v>
      </c>
      <c r="G977" t="str">
        <f t="shared" si="204"/>
        <v>99</v>
      </c>
      <c r="H977" t="str">
        <f t="shared" si="207"/>
        <v>0</v>
      </c>
      <c r="I977" t="str">
        <f t="shared" si="205"/>
        <v>00</v>
      </c>
      <c r="J977" t="s">
        <v>23</v>
      </c>
      <c r="K977">
        <v>697.42</v>
      </c>
    </row>
    <row r="978" spans="1:11" x14ac:dyDescent="0.35">
      <c r="A978">
        <v>199</v>
      </c>
      <c r="B978" t="str">
        <f t="shared" si="203"/>
        <v>12</v>
      </c>
      <c r="C978">
        <v>6141</v>
      </c>
      <c r="D978" t="str">
        <f t="shared" si="206"/>
        <v>00</v>
      </c>
      <c r="E978" t="str">
        <f>"101"</f>
        <v>101</v>
      </c>
      <c r="F978">
        <v>6</v>
      </c>
      <c r="G978" t="str">
        <f t="shared" si="204"/>
        <v>99</v>
      </c>
      <c r="H978" t="str">
        <f t="shared" si="207"/>
        <v>0</v>
      </c>
      <c r="I978" t="str">
        <f t="shared" si="205"/>
        <v>00</v>
      </c>
      <c r="J978" t="s">
        <v>23</v>
      </c>
      <c r="K978" s="1">
        <v>1047.17</v>
      </c>
    </row>
    <row r="979" spans="1:11" x14ac:dyDescent="0.35">
      <c r="A979">
        <v>199</v>
      </c>
      <c r="B979" t="str">
        <f t="shared" si="203"/>
        <v>12</v>
      </c>
      <c r="C979">
        <v>6141</v>
      </c>
      <c r="D979" t="str">
        <f t="shared" si="206"/>
        <v>00</v>
      </c>
      <c r="E979" t="str">
        <f>"102"</f>
        <v>102</v>
      </c>
      <c r="F979">
        <v>6</v>
      </c>
      <c r="G979" t="str">
        <f t="shared" si="204"/>
        <v>99</v>
      </c>
      <c r="H979" t="str">
        <f t="shared" si="207"/>
        <v>0</v>
      </c>
      <c r="I979" t="str">
        <f t="shared" si="205"/>
        <v>00</v>
      </c>
      <c r="J979" t="s">
        <v>23</v>
      </c>
      <c r="K979">
        <v>533.30999999999995</v>
      </c>
    </row>
    <row r="980" spans="1:11" x14ac:dyDescent="0.35">
      <c r="A980">
        <v>199</v>
      </c>
      <c r="B980" t="str">
        <f t="shared" si="203"/>
        <v>12</v>
      </c>
      <c r="C980">
        <v>6141</v>
      </c>
      <c r="D980" t="str">
        <f t="shared" si="206"/>
        <v>00</v>
      </c>
      <c r="E980" t="str">
        <f>"103"</f>
        <v>103</v>
      </c>
      <c r="F980">
        <v>6</v>
      </c>
      <c r="G980" t="str">
        <f t="shared" si="204"/>
        <v>99</v>
      </c>
      <c r="H980" t="str">
        <f t="shared" si="207"/>
        <v>0</v>
      </c>
      <c r="I980" t="str">
        <f t="shared" si="205"/>
        <v>00</v>
      </c>
      <c r="J980" t="s">
        <v>23</v>
      </c>
      <c r="K980">
        <v>380.31</v>
      </c>
    </row>
    <row r="981" spans="1:11" x14ac:dyDescent="0.35">
      <c r="A981">
        <v>199</v>
      </c>
      <c r="B981" t="str">
        <f t="shared" si="203"/>
        <v>12</v>
      </c>
      <c r="C981">
        <v>6141</v>
      </c>
      <c r="D981" t="str">
        <f t="shared" si="206"/>
        <v>00</v>
      </c>
      <c r="E981" t="str">
        <f>"105"</f>
        <v>105</v>
      </c>
      <c r="F981">
        <v>6</v>
      </c>
      <c r="G981" t="str">
        <f t="shared" si="204"/>
        <v>99</v>
      </c>
      <c r="H981" t="str">
        <f t="shared" si="207"/>
        <v>0</v>
      </c>
      <c r="I981" t="str">
        <f t="shared" si="205"/>
        <v>00</v>
      </c>
      <c r="J981" t="s">
        <v>23</v>
      </c>
      <c r="K981">
        <v>690.63</v>
      </c>
    </row>
    <row r="982" spans="1:11" x14ac:dyDescent="0.35">
      <c r="A982">
        <v>199</v>
      </c>
      <c r="B982" t="str">
        <f t="shared" si="203"/>
        <v>12</v>
      </c>
      <c r="C982">
        <v>6141</v>
      </c>
      <c r="D982" t="str">
        <f t="shared" si="206"/>
        <v>00</v>
      </c>
      <c r="E982" t="str">
        <f>"107"</f>
        <v>107</v>
      </c>
      <c r="F982">
        <v>6</v>
      </c>
      <c r="G982" t="str">
        <f t="shared" si="204"/>
        <v>99</v>
      </c>
      <c r="H982" t="str">
        <f t="shared" si="207"/>
        <v>0</v>
      </c>
      <c r="I982" t="str">
        <f t="shared" si="205"/>
        <v>00</v>
      </c>
      <c r="J982" t="s">
        <v>23</v>
      </c>
      <c r="K982">
        <v>902.25</v>
      </c>
    </row>
    <row r="983" spans="1:11" x14ac:dyDescent="0.35">
      <c r="A983">
        <v>199</v>
      </c>
      <c r="B983" t="str">
        <f t="shared" si="203"/>
        <v>12</v>
      </c>
      <c r="C983">
        <v>6141</v>
      </c>
      <c r="D983" t="str">
        <f>"85"</f>
        <v>85</v>
      </c>
      <c r="E983" t="str">
        <f>"999"</f>
        <v>999</v>
      </c>
      <c r="F983">
        <v>6</v>
      </c>
      <c r="G983" t="str">
        <f t="shared" si="204"/>
        <v>99</v>
      </c>
      <c r="H983" t="str">
        <f t="shared" si="207"/>
        <v>0</v>
      </c>
      <c r="I983" t="str">
        <f t="shared" si="205"/>
        <v>00</v>
      </c>
      <c r="J983" t="s">
        <v>23</v>
      </c>
      <c r="K983">
        <v>115.03</v>
      </c>
    </row>
    <row r="984" spans="1:11" x14ac:dyDescent="0.35">
      <c r="A984">
        <v>199</v>
      </c>
      <c r="B984" t="str">
        <f t="shared" si="203"/>
        <v>12</v>
      </c>
      <c r="C984">
        <v>6142</v>
      </c>
      <c r="D984" t="str">
        <f t="shared" ref="D984:D997" si="208">"00"</f>
        <v>00</v>
      </c>
      <c r="E984" t="str">
        <f>"041"</f>
        <v>041</v>
      </c>
      <c r="F984">
        <v>6</v>
      </c>
      <c r="G984" t="str">
        <f t="shared" si="204"/>
        <v>99</v>
      </c>
      <c r="H984" t="str">
        <f t="shared" si="207"/>
        <v>0</v>
      </c>
      <c r="I984" t="str">
        <f t="shared" si="205"/>
        <v>00</v>
      </c>
      <c r="J984" t="s">
        <v>156</v>
      </c>
      <c r="K984">
        <v>0</v>
      </c>
    </row>
    <row r="985" spans="1:11" x14ac:dyDescent="0.35">
      <c r="A985">
        <v>199</v>
      </c>
      <c r="B985" t="str">
        <f t="shared" si="203"/>
        <v>12</v>
      </c>
      <c r="C985">
        <v>6142</v>
      </c>
      <c r="D985" t="str">
        <f t="shared" si="208"/>
        <v>00</v>
      </c>
      <c r="E985" t="str">
        <f>"042"</f>
        <v>042</v>
      </c>
      <c r="F985">
        <v>6</v>
      </c>
      <c r="G985" t="str">
        <f t="shared" si="204"/>
        <v>99</v>
      </c>
      <c r="H985" t="str">
        <f t="shared" si="207"/>
        <v>0</v>
      </c>
      <c r="I985" t="str">
        <f t="shared" si="205"/>
        <v>00</v>
      </c>
      <c r="J985" t="s">
        <v>156</v>
      </c>
      <c r="K985" s="1">
        <v>2820</v>
      </c>
    </row>
    <row r="986" spans="1:11" x14ac:dyDescent="0.35">
      <c r="A986">
        <v>199</v>
      </c>
      <c r="B986" t="str">
        <f t="shared" si="203"/>
        <v>12</v>
      </c>
      <c r="C986">
        <v>6142</v>
      </c>
      <c r="D986" t="str">
        <f t="shared" si="208"/>
        <v>00</v>
      </c>
      <c r="E986" t="str">
        <f>"101"</f>
        <v>101</v>
      </c>
      <c r="F986">
        <v>6</v>
      </c>
      <c r="G986" t="str">
        <f t="shared" si="204"/>
        <v>99</v>
      </c>
      <c r="H986" t="str">
        <f t="shared" si="207"/>
        <v>0</v>
      </c>
      <c r="I986" t="str">
        <f t="shared" si="205"/>
        <v>00</v>
      </c>
      <c r="J986" t="s">
        <v>156</v>
      </c>
      <c r="K986" s="1">
        <v>2820</v>
      </c>
    </row>
    <row r="987" spans="1:11" x14ac:dyDescent="0.35">
      <c r="A987">
        <v>199</v>
      </c>
      <c r="B987" t="str">
        <f t="shared" si="203"/>
        <v>12</v>
      </c>
      <c r="C987">
        <v>6142</v>
      </c>
      <c r="D987" t="str">
        <f t="shared" si="208"/>
        <v>00</v>
      </c>
      <c r="E987" t="str">
        <f>"102"</f>
        <v>102</v>
      </c>
      <c r="F987">
        <v>6</v>
      </c>
      <c r="G987" t="str">
        <f t="shared" si="204"/>
        <v>99</v>
      </c>
      <c r="H987" t="str">
        <f t="shared" si="207"/>
        <v>0</v>
      </c>
      <c r="I987" t="str">
        <f t="shared" si="205"/>
        <v>00</v>
      </c>
      <c r="J987" t="s">
        <v>156</v>
      </c>
      <c r="K987" s="1">
        <v>2820</v>
      </c>
    </row>
    <row r="988" spans="1:11" x14ac:dyDescent="0.35">
      <c r="A988">
        <v>199</v>
      </c>
      <c r="B988" t="str">
        <f t="shared" si="203"/>
        <v>12</v>
      </c>
      <c r="C988">
        <v>6142</v>
      </c>
      <c r="D988" t="str">
        <f t="shared" si="208"/>
        <v>00</v>
      </c>
      <c r="E988" t="str">
        <f>"103"</f>
        <v>103</v>
      </c>
      <c r="F988">
        <v>6</v>
      </c>
      <c r="G988" t="str">
        <f t="shared" si="204"/>
        <v>99</v>
      </c>
      <c r="H988" t="str">
        <f t="shared" si="207"/>
        <v>0</v>
      </c>
      <c r="I988" t="str">
        <f t="shared" si="205"/>
        <v>00</v>
      </c>
      <c r="J988" t="s">
        <v>156</v>
      </c>
      <c r="K988" s="1">
        <v>2820</v>
      </c>
    </row>
    <row r="989" spans="1:11" x14ac:dyDescent="0.35">
      <c r="A989">
        <v>199</v>
      </c>
      <c r="B989" t="str">
        <f t="shared" si="203"/>
        <v>12</v>
      </c>
      <c r="C989">
        <v>6142</v>
      </c>
      <c r="D989" t="str">
        <f t="shared" si="208"/>
        <v>00</v>
      </c>
      <c r="E989" t="str">
        <f>"105"</f>
        <v>105</v>
      </c>
      <c r="F989">
        <v>6</v>
      </c>
      <c r="G989" t="str">
        <f t="shared" si="204"/>
        <v>99</v>
      </c>
      <c r="H989" t="str">
        <f t="shared" si="207"/>
        <v>0</v>
      </c>
      <c r="I989" t="str">
        <f t="shared" si="205"/>
        <v>00</v>
      </c>
      <c r="J989" t="s">
        <v>156</v>
      </c>
      <c r="K989" s="1">
        <v>2820</v>
      </c>
    </row>
    <row r="990" spans="1:11" x14ac:dyDescent="0.35">
      <c r="A990">
        <v>199</v>
      </c>
      <c r="B990" t="str">
        <f t="shared" si="203"/>
        <v>12</v>
      </c>
      <c r="C990">
        <v>6142</v>
      </c>
      <c r="D990" t="str">
        <f t="shared" si="208"/>
        <v>00</v>
      </c>
      <c r="E990" t="str">
        <f>"107"</f>
        <v>107</v>
      </c>
      <c r="F990">
        <v>6</v>
      </c>
      <c r="G990" t="str">
        <f t="shared" si="204"/>
        <v>99</v>
      </c>
      <c r="H990" t="str">
        <f t="shared" si="207"/>
        <v>0</v>
      </c>
      <c r="I990" t="str">
        <f t="shared" si="205"/>
        <v>00</v>
      </c>
      <c r="J990" t="s">
        <v>156</v>
      </c>
      <c r="K990">
        <v>0</v>
      </c>
    </row>
    <row r="991" spans="1:11" x14ac:dyDescent="0.35">
      <c r="A991">
        <v>199</v>
      </c>
      <c r="B991" t="str">
        <f t="shared" ref="B991:B1020" si="209">"12"</f>
        <v>12</v>
      </c>
      <c r="C991">
        <v>6143</v>
      </c>
      <c r="D991" t="str">
        <f t="shared" si="208"/>
        <v>00</v>
      </c>
      <c r="E991" t="str">
        <f>"001"</f>
        <v>001</v>
      </c>
      <c r="F991">
        <v>6</v>
      </c>
      <c r="G991" t="str">
        <f t="shared" ref="G991:G1008" si="210">"99"</f>
        <v>99</v>
      </c>
      <c r="H991" t="str">
        <f t="shared" si="207"/>
        <v>0</v>
      </c>
      <c r="I991" t="str">
        <f t="shared" ref="I991:I1024" si="211">"00"</f>
        <v>00</v>
      </c>
      <c r="J991" t="s">
        <v>24</v>
      </c>
      <c r="K991">
        <v>606.74</v>
      </c>
    </row>
    <row r="992" spans="1:11" x14ac:dyDescent="0.35">
      <c r="A992">
        <v>199</v>
      </c>
      <c r="B992" t="str">
        <f t="shared" si="209"/>
        <v>12</v>
      </c>
      <c r="C992">
        <v>6143</v>
      </c>
      <c r="D992" t="str">
        <f t="shared" si="208"/>
        <v>00</v>
      </c>
      <c r="E992" t="str">
        <f>"041"</f>
        <v>041</v>
      </c>
      <c r="F992">
        <v>6</v>
      </c>
      <c r="G992" t="str">
        <f t="shared" si="210"/>
        <v>99</v>
      </c>
      <c r="H992" t="str">
        <f t="shared" si="207"/>
        <v>0</v>
      </c>
      <c r="I992" t="str">
        <f t="shared" si="211"/>
        <v>00</v>
      </c>
      <c r="J992" t="s">
        <v>24</v>
      </c>
      <c r="K992">
        <v>14.25</v>
      </c>
    </row>
    <row r="993" spans="1:11" x14ac:dyDescent="0.35">
      <c r="A993">
        <v>199</v>
      </c>
      <c r="B993" t="str">
        <f t="shared" si="209"/>
        <v>12</v>
      </c>
      <c r="C993">
        <v>6143</v>
      </c>
      <c r="D993" t="str">
        <f t="shared" si="208"/>
        <v>00</v>
      </c>
      <c r="E993" t="str">
        <f>"042"</f>
        <v>042</v>
      </c>
      <c r="F993">
        <v>6</v>
      </c>
      <c r="G993" t="str">
        <f t="shared" si="210"/>
        <v>99</v>
      </c>
      <c r="H993" t="str">
        <f t="shared" si="207"/>
        <v>0</v>
      </c>
      <c r="I993" t="str">
        <f t="shared" si="211"/>
        <v>00</v>
      </c>
      <c r="J993" t="s">
        <v>24</v>
      </c>
      <c r="K993">
        <v>484.22</v>
      </c>
    </row>
    <row r="994" spans="1:11" x14ac:dyDescent="0.35">
      <c r="A994">
        <v>199</v>
      </c>
      <c r="B994" t="str">
        <f t="shared" si="209"/>
        <v>12</v>
      </c>
      <c r="C994">
        <v>6143</v>
      </c>
      <c r="D994" t="str">
        <f t="shared" si="208"/>
        <v>00</v>
      </c>
      <c r="E994" t="str">
        <f>"101"</f>
        <v>101</v>
      </c>
      <c r="F994">
        <v>6</v>
      </c>
      <c r="G994" t="str">
        <f t="shared" si="210"/>
        <v>99</v>
      </c>
      <c r="H994" t="str">
        <f t="shared" si="207"/>
        <v>0</v>
      </c>
      <c r="I994" t="str">
        <f t="shared" si="211"/>
        <v>00</v>
      </c>
      <c r="J994" t="s">
        <v>24</v>
      </c>
      <c r="K994">
        <v>179.03</v>
      </c>
    </row>
    <row r="995" spans="1:11" x14ac:dyDescent="0.35">
      <c r="A995">
        <v>199</v>
      </c>
      <c r="B995" t="str">
        <f t="shared" si="209"/>
        <v>12</v>
      </c>
      <c r="C995">
        <v>6143</v>
      </c>
      <c r="D995" t="str">
        <f t="shared" si="208"/>
        <v>00</v>
      </c>
      <c r="E995" t="str">
        <f>"102"</f>
        <v>102</v>
      </c>
      <c r="F995">
        <v>6</v>
      </c>
      <c r="G995" t="str">
        <f t="shared" si="210"/>
        <v>99</v>
      </c>
      <c r="H995" t="str">
        <f t="shared" si="207"/>
        <v>0</v>
      </c>
      <c r="I995" t="str">
        <f t="shared" si="211"/>
        <v>00</v>
      </c>
      <c r="J995" t="s">
        <v>24</v>
      </c>
      <c r="K995">
        <v>464.38</v>
      </c>
    </row>
    <row r="996" spans="1:11" x14ac:dyDescent="0.35">
      <c r="A996">
        <v>199</v>
      </c>
      <c r="B996" t="str">
        <f t="shared" si="209"/>
        <v>12</v>
      </c>
      <c r="C996">
        <v>6143</v>
      </c>
      <c r="D996" t="str">
        <f t="shared" si="208"/>
        <v>00</v>
      </c>
      <c r="E996" t="str">
        <f>"105"</f>
        <v>105</v>
      </c>
      <c r="F996">
        <v>6</v>
      </c>
      <c r="G996" t="str">
        <f t="shared" si="210"/>
        <v>99</v>
      </c>
      <c r="H996" t="str">
        <f t="shared" si="207"/>
        <v>0</v>
      </c>
      <c r="I996" t="str">
        <f t="shared" si="211"/>
        <v>00</v>
      </c>
      <c r="J996" t="s">
        <v>24</v>
      </c>
      <c r="K996">
        <v>492.27</v>
      </c>
    </row>
    <row r="997" spans="1:11" x14ac:dyDescent="0.35">
      <c r="A997">
        <v>199</v>
      </c>
      <c r="B997" t="str">
        <f t="shared" si="209"/>
        <v>12</v>
      </c>
      <c r="C997">
        <v>6143</v>
      </c>
      <c r="D997" t="str">
        <f t="shared" si="208"/>
        <v>00</v>
      </c>
      <c r="E997" t="str">
        <f>"107"</f>
        <v>107</v>
      </c>
      <c r="F997">
        <v>6</v>
      </c>
      <c r="G997" t="str">
        <f t="shared" si="210"/>
        <v>99</v>
      </c>
      <c r="H997" t="str">
        <f t="shared" si="207"/>
        <v>0</v>
      </c>
      <c r="I997" t="str">
        <f t="shared" si="211"/>
        <v>00</v>
      </c>
      <c r="J997" t="s">
        <v>24</v>
      </c>
      <c r="K997">
        <v>592.49</v>
      </c>
    </row>
    <row r="998" spans="1:11" x14ac:dyDescent="0.35">
      <c r="A998">
        <v>199</v>
      </c>
      <c r="B998" t="str">
        <f t="shared" si="209"/>
        <v>12</v>
      </c>
      <c r="C998">
        <v>6143</v>
      </c>
      <c r="D998" t="str">
        <f>"85"</f>
        <v>85</v>
      </c>
      <c r="E998" t="str">
        <f>"999"</f>
        <v>999</v>
      </c>
      <c r="F998">
        <v>6</v>
      </c>
      <c r="G998" t="str">
        <f t="shared" si="210"/>
        <v>99</v>
      </c>
      <c r="H998" t="str">
        <f t="shared" si="207"/>
        <v>0</v>
      </c>
      <c r="I998" t="str">
        <f t="shared" si="211"/>
        <v>00</v>
      </c>
      <c r="J998" t="s">
        <v>24</v>
      </c>
      <c r="K998">
        <v>79.8</v>
      </c>
    </row>
    <row r="999" spans="1:11" x14ac:dyDescent="0.35">
      <c r="A999">
        <v>199</v>
      </c>
      <c r="B999" t="str">
        <f t="shared" si="209"/>
        <v>12</v>
      </c>
      <c r="C999">
        <v>6146</v>
      </c>
      <c r="D999" t="str">
        <f t="shared" ref="D999:D1006" si="212">"00"</f>
        <v>00</v>
      </c>
      <c r="E999" t="str">
        <f>"001"</f>
        <v>001</v>
      </c>
      <c r="F999">
        <v>6</v>
      </c>
      <c r="G999" t="str">
        <f t="shared" si="210"/>
        <v>99</v>
      </c>
      <c r="H999" t="str">
        <f t="shared" si="207"/>
        <v>0</v>
      </c>
      <c r="I999" t="str">
        <f t="shared" si="211"/>
        <v>00</v>
      </c>
      <c r="J999" t="s">
        <v>167</v>
      </c>
      <c r="K999" s="1">
        <v>2160.9499999999998</v>
      </c>
    </row>
    <row r="1000" spans="1:11" x14ac:dyDescent="0.35">
      <c r="A1000">
        <v>199</v>
      </c>
      <c r="B1000" t="str">
        <f t="shared" si="209"/>
        <v>12</v>
      </c>
      <c r="C1000">
        <v>6146</v>
      </c>
      <c r="D1000" t="str">
        <f t="shared" si="212"/>
        <v>00</v>
      </c>
      <c r="E1000" t="str">
        <f>"041"</f>
        <v>041</v>
      </c>
      <c r="F1000">
        <v>6</v>
      </c>
      <c r="G1000" t="str">
        <f t="shared" si="210"/>
        <v>99</v>
      </c>
      <c r="H1000" t="str">
        <f t="shared" si="207"/>
        <v>0</v>
      </c>
      <c r="I1000" t="str">
        <f t="shared" si="211"/>
        <v>00</v>
      </c>
      <c r="J1000" t="s">
        <v>25</v>
      </c>
      <c r="K1000" s="1">
        <v>1436.69</v>
      </c>
    </row>
    <row r="1001" spans="1:11" x14ac:dyDescent="0.35">
      <c r="A1001">
        <v>199</v>
      </c>
      <c r="B1001" t="str">
        <f t="shared" si="209"/>
        <v>12</v>
      </c>
      <c r="C1001">
        <v>6146</v>
      </c>
      <c r="D1001" t="str">
        <f t="shared" si="212"/>
        <v>00</v>
      </c>
      <c r="E1001" t="str">
        <f>"042"</f>
        <v>042</v>
      </c>
      <c r="F1001">
        <v>6</v>
      </c>
      <c r="G1001" t="str">
        <f t="shared" si="210"/>
        <v>99</v>
      </c>
      <c r="H1001" t="str">
        <f t="shared" si="207"/>
        <v>0</v>
      </c>
      <c r="I1001" t="str">
        <f t="shared" si="211"/>
        <v>00</v>
      </c>
      <c r="J1001" t="s">
        <v>25</v>
      </c>
      <c r="K1001" s="1">
        <v>1508.06</v>
      </c>
    </row>
    <row r="1002" spans="1:11" x14ac:dyDescent="0.35">
      <c r="A1002">
        <v>199</v>
      </c>
      <c r="B1002" t="str">
        <f t="shared" si="209"/>
        <v>12</v>
      </c>
      <c r="C1002">
        <v>6146</v>
      </c>
      <c r="D1002" t="str">
        <f t="shared" si="212"/>
        <v>00</v>
      </c>
      <c r="E1002" t="str">
        <f>"101"</f>
        <v>101</v>
      </c>
      <c r="F1002">
        <v>6</v>
      </c>
      <c r="G1002" t="str">
        <f t="shared" si="210"/>
        <v>99</v>
      </c>
      <c r="H1002" t="str">
        <f t="shared" si="207"/>
        <v>0</v>
      </c>
      <c r="I1002" t="str">
        <f t="shared" si="211"/>
        <v>00</v>
      </c>
      <c r="J1002" t="s">
        <v>167</v>
      </c>
      <c r="K1002" s="1">
        <v>1886.83</v>
      </c>
    </row>
    <row r="1003" spans="1:11" x14ac:dyDescent="0.35">
      <c r="A1003">
        <v>199</v>
      </c>
      <c r="B1003" t="str">
        <f t="shared" si="209"/>
        <v>12</v>
      </c>
      <c r="C1003">
        <v>6146</v>
      </c>
      <c r="D1003" t="str">
        <f t="shared" si="212"/>
        <v>00</v>
      </c>
      <c r="E1003" t="str">
        <f>"102"</f>
        <v>102</v>
      </c>
      <c r="F1003">
        <v>6</v>
      </c>
      <c r="G1003" t="str">
        <f t="shared" si="210"/>
        <v>99</v>
      </c>
      <c r="H1003" t="str">
        <f t="shared" si="207"/>
        <v>0</v>
      </c>
      <c r="I1003" t="str">
        <f t="shared" si="211"/>
        <v>00</v>
      </c>
      <c r="J1003" t="s">
        <v>167</v>
      </c>
      <c r="K1003" s="1">
        <v>1540.4</v>
      </c>
    </row>
    <row r="1004" spans="1:11" x14ac:dyDescent="0.35">
      <c r="A1004">
        <v>199</v>
      </c>
      <c r="B1004" t="str">
        <f t="shared" si="209"/>
        <v>12</v>
      </c>
      <c r="C1004">
        <v>6146</v>
      </c>
      <c r="D1004" t="str">
        <f t="shared" si="212"/>
        <v>00</v>
      </c>
      <c r="E1004" t="str">
        <f>"103"</f>
        <v>103</v>
      </c>
      <c r="F1004">
        <v>6</v>
      </c>
      <c r="G1004" t="str">
        <f t="shared" si="210"/>
        <v>99</v>
      </c>
      <c r="H1004" t="str">
        <f t="shared" si="207"/>
        <v>0</v>
      </c>
      <c r="I1004" t="str">
        <f t="shared" si="211"/>
        <v>00</v>
      </c>
      <c r="J1004" t="s">
        <v>167</v>
      </c>
      <c r="K1004">
        <v>624.58000000000004</v>
      </c>
    </row>
    <row r="1005" spans="1:11" x14ac:dyDescent="0.35">
      <c r="A1005">
        <v>199</v>
      </c>
      <c r="B1005" t="str">
        <f t="shared" si="209"/>
        <v>12</v>
      </c>
      <c r="C1005">
        <v>6146</v>
      </c>
      <c r="D1005" t="str">
        <f t="shared" si="212"/>
        <v>00</v>
      </c>
      <c r="E1005" t="str">
        <f>"105"</f>
        <v>105</v>
      </c>
      <c r="F1005">
        <v>6</v>
      </c>
      <c r="G1005" t="str">
        <f t="shared" si="210"/>
        <v>99</v>
      </c>
      <c r="H1005" t="str">
        <f t="shared" si="207"/>
        <v>0</v>
      </c>
      <c r="I1005" t="str">
        <f t="shared" si="211"/>
        <v>00</v>
      </c>
      <c r="J1005" t="s">
        <v>25</v>
      </c>
      <c r="K1005" s="1">
        <v>1549.44</v>
      </c>
    </row>
    <row r="1006" spans="1:11" x14ac:dyDescent="0.35">
      <c r="A1006">
        <v>199</v>
      </c>
      <c r="B1006" t="str">
        <f t="shared" si="209"/>
        <v>12</v>
      </c>
      <c r="C1006">
        <v>6146</v>
      </c>
      <c r="D1006" t="str">
        <f t="shared" si="212"/>
        <v>00</v>
      </c>
      <c r="E1006" t="str">
        <f>"107"</f>
        <v>107</v>
      </c>
      <c r="F1006">
        <v>6</v>
      </c>
      <c r="G1006" t="str">
        <f t="shared" si="210"/>
        <v>99</v>
      </c>
      <c r="H1006" t="str">
        <f t="shared" si="207"/>
        <v>0</v>
      </c>
      <c r="I1006" t="str">
        <f t="shared" si="211"/>
        <v>00</v>
      </c>
      <c r="J1006" t="s">
        <v>25</v>
      </c>
      <c r="K1006" s="1">
        <v>7276.15</v>
      </c>
    </row>
    <row r="1007" spans="1:11" x14ac:dyDescent="0.35">
      <c r="A1007">
        <v>199</v>
      </c>
      <c r="B1007" t="str">
        <f t="shared" si="209"/>
        <v>12</v>
      </c>
      <c r="C1007">
        <v>6146</v>
      </c>
      <c r="D1007" t="str">
        <f>"85"</f>
        <v>85</v>
      </c>
      <c r="E1007" t="str">
        <f>"999"</f>
        <v>999</v>
      </c>
      <c r="F1007">
        <v>6</v>
      </c>
      <c r="G1007" t="str">
        <f t="shared" si="210"/>
        <v>99</v>
      </c>
      <c r="H1007" t="str">
        <f t="shared" si="207"/>
        <v>0</v>
      </c>
      <c r="I1007" t="str">
        <f t="shared" si="211"/>
        <v>00</v>
      </c>
      <c r="J1007" t="s">
        <v>25</v>
      </c>
      <c r="K1007">
        <v>358.35</v>
      </c>
    </row>
    <row r="1008" spans="1:11" x14ac:dyDescent="0.35">
      <c r="A1008">
        <v>199</v>
      </c>
      <c r="B1008" t="str">
        <f t="shared" si="209"/>
        <v>12</v>
      </c>
      <c r="C1008">
        <v>6239</v>
      </c>
      <c r="D1008" t="str">
        <f>"55"</f>
        <v>55</v>
      </c>
      <c r="E1008" t="str">
        <f>"728"</f>
        <v>728</v>
      </c>
      <c r="F1008">
        <v>6</v>
      </c>
      <c r="G1008" t="str">
        <f t="shared" si="210"/>
        <v>99</v>
      </c>
      <c r="H1008" t="str">
        <f t="shared" ref="H1008:H1020" si="213">"0"</f>
        <v>0</v>
      </c>
      <c r="I1008" t="str">
        <f t="shared" si="211"/>
        <v>00</v>
      </c>
      <c r="J1008" t="s">
        <v>300</v>
      </c>
      <c r="K1008" s="1">
        <v>7320</v>
      </c>
    </row>
    <row r="1009" spans="1:11" x14ac:dyDescent="0.35">
      <c r="A1009">
        <v>199</v>
      </c>
      <c r="B1009" t="str">
        <f t="shared" si="209"/>
        <v>12</v>
      </c>
      <c r="C1009">
        <v>6299</v>
      </c>
      <c r="D1009" t="str">
        <f t="shared" ref="D1009:D1018" si="214">"00"</f>
        <v>00</v>
      </c>
      <c r="E1009" t="str">
        <f>"999"</f>
        <v>999</v>
      </c>
      <c r="F1009">
        <v>6</v>
      </c>
      <c r="G1009" t="str">
        <f>"30"</f>
        <v>30</v>
      </c>
      <c r="H1009" t="str">
        <f t="shared" si="213"/>
        <v>0</v>
      </c>
      <c r="I1009" t="str">
        <f t="shared" si="211"/>
        <v>00</v>
      </c>
      <c r="J1009" t="s">
        <v>301</v>
      </c>
      <c r="K1009" s="1">
        <v>14580</v>
      </c>
    </row>
    <row r="1010" spans="1:11" x14ac:dyDescent="0.35">
      <c r="A1010">
        <v>199</v>
      </c>
      <c r="B1010" t="str">
        <f t="shared" si="209"/>
        <v>12</v>
      </c>
      <c r="C1010">
        <v>6329</v>
      </c>
      <c r="D1010" t="str">
        <f t="shared" si="214"/>
        <v>00</v>
      </c>
      <c r="E1010" t="str">
        <f>"001"</f>
        <v>001</v>
      </c>
      <c r="F1010">
        <v>6</v>
      </c>
      <c r="G1010" t="str">
        <f t="shared" ref="G1010:G1020" si="215">"99"</f>
        <v>99</v>
      </c>
      <c r="H1010" t="str">
        <f t="shared" si="213"/>
        <v>0</v>
      </c>
      <c r="I1010" t="str">
        <f t="shared" si="211"/>
        <v>00</v>
      </c>
      <c r="J1010" t="s">
        <v>302</v>
      </c>
      <c r="K1010" s="1">
        <v>9500</v>
      </c>
    </row>
    <row r="1011" spans="1:11" x14ac:dyDescent="0.35">
      <c r="A1011">
        <v>199</v>
      </c>
      <c r="B1011" t="str">
        <f t="shared" si="209"/>
        <v>12</v>
      </c>
      <c r="C1011">
        <v>6329</v>
      </c>
      <c r="D1011" t="str">
        <f t="shared" si="214"/>
        <v>00</v>
      </c>
      <c r="E1011" t="str">
        <f>"041"</f>
        <v>041</v>
      </c>
      <c r="F1011">
        <v>6</v>
      </c>
      <c r="G1011" t="str">
        <f t="shared" si="215"/>
        <v>99</v>
      </c>
      <c r="H1011" t="str">
        <f t="shared" si="213"/>
        <v>0</v>
      </c>
      <c r="I1011" t="str">
        <f t="shared" si="211"/>
        <v>00</v>
      </c>
      <c r="J1011" t="s">
        <v>302</v>
      </c>
      <c r="K1011" s="1">
        <v>5400</v>
      </c>
    </row>
    <row r="1012" spans="1:11" x14ac:dyDescent="0.35">
      <c r="A1012">
        <v>199</v>
      </c>
      <c r="B1012" t="str">
        <f t="shared" si="209"/>
        <v>12</v>
      </c>
      <c r="C1012">
        <v>6329</v>
      </c>
      <c r="D1012" t="str">
        <f t="shared" si="214"/>
        <v>00</v>
      </c>
      <c r="E1012" t="str">
        <f>"042"</f>
        <v>042</v>
      </c>
      <c r="F1012">
        <v>6</v>
      </c>
      <c r="G1012" t="str">
        <f t="shared" si="215"/>
        <v>99</v>
      </c>
      <c r="H1012" t="str">
        <f t="shared" si="213"/>
        <v>0</v>
      </c>
      <c r="I1012" t="str">
        <f t="shared" si="211"/>
        <v>00</v>
      </c>
      <c r="J1012" t="s">
        <v>303</v>
      </c>
      <c r="K1012" s="1">
        <v>2800</v>
      </c>
    </row>
    <row r="1013" spans="1:11" x14ac:dyDescent="0.35">
      <c r="A1013">
        <v>199</v>
      </c>
      <c r="B1013" t="str">
        <f t="shared" si="209"/>
        <v>12</v>
      </c>
      <c r="C1013">
        <v>6329</v>
      </c>
      <c r="D1013" t="str">
        <f t="shared" si="214"/>
        <v>00</v>
      </c>
      <c r="E1013" t="str">
        <f>"101"</f>
        <v>101</v>
      </c>
      <c r="F1013">
        <v>6</v>
      </c>
      <c r="G1013" t="str">
        <f t="shared" si="215"/>
        <v>99</v>
      </c>
      <c r="H1013" t="str">
        <f t="shared" si="213"/>
        <v>0</v>
      </c>
      <c r="I1013" t="str">
        <f t="shared" si="211"/>
        <v>00</v>
      </c>
      <c r="J1013" t="s">
        <v>302</v>
      </c>
      <c r="K1013" s="1">
        <v>4140</v>
      </c>
    </row>
    <row r="1014" spans="1:11" x14ac:dyDescent="0.35">
      <c r="A1014">
        <v>199</v>
      </c>
      <c r="B1014" t="str">
        <f t="shared" si="209"/>
        <v>12</v>
      </c>
      <c r="C1014">
        <v>6329</v>
      </c>
      <c r="D1014" t="str">
        <f t="shared" si="214"/>
        <v>00</v>
      </c>
      <c r="E1014" t="str">
        <f>"102"</f>
        <v>102</v>
      </c>
      <c r="F1014">
        <v>6</v>
      </c>
      <c r="G1014" t="str">
        <f t="shared" si="215"/>
        <v>99</v>
      </c>
      <c r="H1014" t="str">
        <f t="shared" si="213"/>
        <v>0</v>
      </c>
      <c r="I1014" t="str">
        <f t="shared" si="211"/>
        <v>00</v>
      </c>
      <c r="J1014" t="s">
        <v>304</v>
      </c>
      <c r="K1014" s="1">
        <v>3900</v>
      </c>
    </row>
    <row r="1015" spans="1:11" x14ac:dyDescent="0.35">
      <c r="A1015">
        <v>199</v>
      </c>
      <c r="B1015" t="str">
        <f t="shared" si="209"/>
        <v>12</v>
      </c>
      <c r="C1015">
        <v>6329</v>
      </c>
      <c r="D1015" t="str">
        <f t="shared" si="214"/>
        <v>00</v>
      </c>
      <c r="E1015" t="str">
        <f>"103"</f>
        <v>103</v>
      </c>
      <c r="F1015">
        <v>6</v>
      </c>
      <c r="G1015" t="str">
        <f t="shared" si="215"/>
        <v>99</v>
      </c>
      <c r="H1015" t="str">
        <f t="shared" si="213"/>
        <v>0</v>
      </c>
      <c r="I1015" t="str">
        <f t="shared" si="211"/>
        <v>00</v>
      </c>
      <c r="J1015" t="s">
        <v>302</v>
      </c>
      <c r="K1015" s="1">
        <v>4000</v>
      </c>
    </row>
    <row r="1016" spans="1:11" x14ac:dyDescent="0.35">
      <c r="A1016">
        <v>199</v>
      </c>
      <c r="B1016" t="str">
        <f t="shared" si="209"/>
        <v>12</v>
      </c>
      <c r="C1016">
        <v>6329</v>
      </c>
      <c r="D1016" t="str">
        <f t="shared" si="214"/>
        <v>00</v>
      </c>
      <c r="E1016" t="str">
        <f>"105"</f>
        <v>105</v>
      </c>
      <c r="F1016">
        <v>6</v>
      </c>
      <c r="G1016" t="str">
        <f t="shared" si="215"/>
        <v>99</v>
      </c>
      <c r="H1016" t="str">
        <f t="shared" si="213"/>
        <v>0</v>
      </c>
      <c r="I1016" t="str">
        <f t="shared" si="211"/>
        <v>00</v>
      </c>
      <c r="J1016" t="s">
        <v>305</v>
      </c>
      <c r="K1016" s="1">
        <v>3000</v>
      </c>
    </row>
    <row r="1017" spans="1:11" x14ac:dyDescent="0.35">
      <c r="A1017">
        <v>199</v>
      </c>
      <c r="B1017" t="str">
        <f t="shared" si="209"/>
        <v>12</v>
      </c>
      <c r="C1017">
        <v>6329</v>
      </c>
      <c r="D1017" t="str">
        <f t="shared" si="214"/>
        <v>00</v>
      </c>
      <c r="E1017" t="str">
        <f>"107"</f>
        <v>107</v>
      </c>
      <c r="F1017">
        <v>6</v>
      </c>
      <c r="G1017" t="str">
        <f t="shared" si="215"/>
        <v>99</v>
      </c>
      <c r="H1017" t="str">
        <f t="shared" si="213"/>
        <v>0</v>
      </c>
      <c r="I1017" t="str">
        <f t="shared" si="211"/>
        <v>00</v>
      </c>
      <c r="J1017" t="s">
        <v>303</v>
      </c>
      <c r="K1017" s="1">
        <v>4900</v>
      </c>
    </row>
    <row r="1018" spans="1:11" x14ac:dyDescent="0.35">
      <c r="A1018">
        <v>199</v>
      </c>
      <c r="B1018" t="str">
        <f t="shared" si="209"/>
        <v>12</v>
      </c>
      <c r="C1018">
        <v>6399</v>
      </c>
      <c r="D1018" t="str">
        <f t="shared" si="214"/>
        <v>00</v>
      </c>
      <c r="E1018" t="str">
        <f>"999"</f>
        <v>999</v>
      </c>
      <c r="F1018">
        <v>6</v>
      </c>
      <c r="G1018" t="str">
        <f t="shared" si="215"/>
        <v>99</v>
      </c>
      <c r="H1018" t="str">
        <f t="shared" si="213"/>
        <v>0</v>
      </c>
      <c r="I1018" t="str">
        <f t="shared" si="211"/>
        <v>00</v>
      </c>
      <c r="J1018" t="s">
        <v>84</v>
      </c>
      <c r="K1018" s="1">
        <v>1500</v>
      </c>
    </row>
    <row r="1019" spans="1:11" x14ac:dyDescent="0.35">
      <c r="A1019">
        <v>199</v>
      </c>
      <c r="B1019" t="str">
        <f t="shared" si="209"/>
        <v>12</v>
      </c>
      <c r="C1019">
        <v>6399</v>
      </c>
      <c r="D1019" t="str">
        <f>"55"</f>
        <v>55</v>
      </c>
      <c r="E1019" t="str">
        <f>"728"</f>
        <v>728</v>
      </c>
      <c r="F1019">
        <v>6</v>
      </c>
      <c r="G1019" t="str">
        <f t="shared" si="215"/>
        <v>99</v>
      </c>
      <c r="H1019" t="str">
        <f t="shared" si="213"/>
        <v>0</v>
      </c>
      <c r="I1019" t="str">
        <f t="shared" si="211"/>
        <v>00</v>
      </c>
      <c r="J1019" t="s">
        <v>306</v>
      </c>
      <c r="K1019" s="1">
        <v>2000</v>
      </c>
    </row>
    <row r="1020" spans="1:11" x14ac:dyDescent="0.35">
      <c r="A1020">
        <v>199</v>
      </c>
      <c r="B1020" t="str">
        <f t="shared" si="209"/>
        <v>12</v>
      </c>
      <c r="C1020">
        <v>6411</v>
      </c>
      <c r="D1020" t="str">
        <f>"00"</f>
        <v>00</v>
      </c>
      <c r="E1020" t="str">
        <f>"999"</f>
        <v>999</v>
      </c>
      <c r="F1020">
        <v>6</v>
      </c>
      <c r="G1020" t="str">
        <f t="shared" si="215"/>
        <v>99</v>
      </c>
      <c r="H1020" t="str">
        <f t="shared" si="213"/>
        <v>0</v>
      </c>
      <c r="I1020" t="str">
        <f t="shared" si="211"/>
        <v>00</v>
      </c>
      <c r="J1020" t="s">
        <v>259</v>
      </c>
      <c r="K1020" s="1">
        <v>1500</v>
      </c>
    </row>
    <row r="1021" spans="1:11" x14ac:dyDescent="0.35">
      <c r="A1021">
        <v>199</v>
      </c>
      <c r="B1021" t="str">
        <f t="shared" ref="B1021:B1053" si="216">"13"</f>
        <v>13</v>
      </c>
      <c r="C1021">
        <v>6219</v>
      </c>
      <c r="D1021" t="str">
        <f>"00"</f>
        <v>00</v>
      </c>
      <c r="E1021" t="str">
        <f>"105"</f>
        <v>105</v>
      </c>
      <c r="F1021">
        <v>6</v>
      </c>
      <c r="G1021" t="str">
        <f>"30"</f>
        <v>30</v>
      </c>
      <c r="H1021" t="str">
        <f>"S"</f>
        <v>S</v>
      </c>
      <c r="I1021" t="str">
        <f t="shared" si="211"/>
        <v>00</v>
      </c>
      <c r="J1021" t="s">
        <v>307</v>
      </c>
      <c r="K1021" s="1">
        <v>35000</v>
      </c>
    </row>
    <row r="1022" spans="1:11" x14ac:dyDescent="0.35">
      <c r="A1022">
        <v>199</v>
      </c>
      <c r="B1022" t="str">
        <f t="shared" si="216"/>
        <v>13</v>
      </c>
      <c r="C1022">
        <v>6219</v>
      </c>
      <c r="D1022" t="str">
        <f>"00"</f>
        <v>00</v>
      </c>
      <c r="E1022" t="str">
        <f>"999"</f>
        <v>999</v>
      </c>
      <c r="F1022">
        <v>6</v>
      </c>
      <c r="G1022" t="str">
        <f>"25"</f>
        <v>25</v>
      </c>
      <c r="H1022" t="str">
        <f>"S"</f>
        <v>S</v>
      </c>
      <c r="I1022" t="str">
        <f t="shared" si="211"/>
        <v>00</v>
      </c>
      <c r="J1022" t="s">
        <v>308</v>
      </c>
      <c r="K1022" s="1">
        <v>1000</v>
      </c>
    </row>
    <row r="1023" spans="1:11" x14ac:dyDescent="0.35">
      <c r="A1023">
        <v>199</v>
      </c>
      <c r="B1023" t="str">
        <f t="shared" si="216"/>
        <v>13</v>
      </c>
      <c r="C1023">
        <v>6239</v>
      </c>
      <c r="D1023" t="str">
        <f>"00"</f>
        <v>00</v>
      </c>
      <c r="E1023" t="str">
        <f>"999"</f>
        <v>999</v>
      </c>
      <c r="F1023">
        <v>6</v>
      </c>
      <c r="G1023" t="str">
        <f>"99"</f>
        <v>99</v>
      </c>
      <c r="H1023" t="str">
        <f>"0"</f>
        <v>0</v>
      </c>
      <c r="I1023" t="str">
        <f t="shared" si="211"/>
        <v>00</v>
      </c>
      <c r="J1023" t="s">
        <v>309</v>
      </c>
      <c r="K1023" s="1">
        <v>34650</v>
      </c>
    </row>
    <row r="1024" spans="1:11" x14ac:dyDescent="0.35">
      <c r="A1024">
        <v>199</v>
      </c>
      <c r="B1024" t="str">
        <f t="shared" si="216"/>
        <v>13</v>
      </c>
      <c r="C1024">
        <v>6239</v>
      </c>
      <c r="D1024" t="str">
        <f>"55"</f>
        <v>55</v>
      </c>
      <c r="E1024" t="str">
        <f>"728"</f>
        <v>728</v>
      </c>
      <c r="F1024">
        <v>6</v>
      </c>
      <c r="G1024" t="str">
        <f>"99"</f>
        <v>99</v>
      </c>
      <c r="H1024" t="str">
        <f>"0"</f>
        <v>0</v>
      </c>
      <c r="I1024" t="str">
        <f t="shared" si="211"/>
        <v>00</v>
      </c>
      <c r="J1024" t="s">
        <v>310</v>
      </c>
      <c r="K1024" s="1">
        <v>26308</v>
      </c>
    </row>
    <row r="1025" spans="1:11" x14ac:dyDescent="0.35">
      <c r="A1025">
        <v>199</v>
      </c>
      <c r="B1025" t="str">
        <f t="shared" si="216"/>
        <v>13</v>
      </c>
      <c r="C1025">
        <v>6239</v>
      </c>
      <c r="D1025" t="str">
        <f>"55"</f>
        <v>55</v>
      </c>
      <c r="E1025" t="str">
        <f>"728"</f>
        <v>728</v>
      </c>
      <c r="F1025">
        <v>6</v>
      </c>
      <c r="G1025" t="str">
        <f>"99"</f>
        <v>99</v>
      </c>
      <c r="H1025" t="str">
        <f>"0"</f>
        <v>0</v>
      </c>
      <c r="I1025" t="str">
        <f>"01"</f>
        <v>01</v>
      </c>
      <c r="J1025" t="s">
        <v>311</v>
      </c>
      <c r="K1025" s="1">
        <v>13200</v>
      </c>
    </row>
    <row r="1026" spans="1:11" x14ac:dyDescent="0.35">
      <c r="A1026">
        <v>199</v>
      </c>
      <c r="B1026" t="str">
        <f t="shared" si="216"/>
        <v>13</v>
      </c>
      <c r="C1026">
        <v>6239</v>
      </c>
      <c r="D1026" t="str">
        <f>"55"</f>
        <v>55</v>
      </c>
      <c r="E1026" t="str">
        <f>"999"</f>
        <v>999</v>
      </c>
      <c r="F1026">
        <v>6</v>
      </c>
      <c r="G1026" t="str">
        <f>"21"</f>
        <v>21</v>
      </c>
      <c r="H1026" t="str">
        <f>"S"</f>
        <v>S</v>
      </c>
      <c r="I1026" t="str">
        <f>"GT"</f>
        <v>GT</v>
      </c>
      <c r="J1026" t="s">
        <v>312</v>
      </c>
      <c r="K1026" s="1">
        <v>4450</v>
      </c>
    </row>
    <row r="1027" spans="1:11" x14ac:dyDescent="0.35">
      <c r="A1027">
        <v>199</v>
      </c>
      <c r="B1027" t="str">
        <f t="shared" si="216"/>
        <v>13</v>
      </c>
      <c r="C1027">
        <v>6239</v>
      </c>
      <c r="D1027" t="str">
        <f>"55"</f>
        <v>55</v>
      </c>
      <c r="E1027" t="str">
        <f>"999"</f>
        <v>999</v>
      </c>
      <c r="F1027">
        <v>6</v>
      </c>
      <c r="G1027" t="str">
        <f>"25"</f>
        <v>25</v>
      </c>
      <c r="H1027" t="str">
        <f>"S"</f>
        <v>S</v>
      </c>
      <c r="I1027" t="str">
        <f>"00"</f>
        <v>00</v>
      </c>
      <c r="J1027" t="s">
        <v>313</v>
      </c>
      <c r="K1027">
        <v>500</v>
      </c>
    </row>
    <row r="1028" spans="1:11" x14ac:dyDescent="0.35">
      <c r="A1028">
        <v>199</v>
      </c>
      <c r="B1028" t="str">
        <f t="shared" si="216"/>
        <v>13</v>
      </c>
      <c r="C1028">
        <v>6399</v>
      </c>
      <c r="D1028" t="str">
        <f t="shared" ref="D1028:D1044" si="217">"00"</f>
        <v>00</v>
      </c>
      <c r="E1028" t="str">
        <f>"001"</f>
        <v>001</v>
      </c>
      <c r="F1028">
        <v>6</v>
      </c>
      <c r="G1028" t="str">
        <f>"99"</f>
        <v>99</v>
      </c>
      <c r="H1028" t="str">
        <f t="shared" ref="H1028:H1033" si="218">"0"</f>
        <v>0</v>
      </c>
      <c r="I1028" t="str">
        <f>"00"</f>
        <v>00</v>
      </c>
      <c r="J1028" t="s">
        <v>84</v>
      </c>
      <c r="K1028">
        <v>0</v>
      </c>
    </row>
    <row r="1029" spans="1:11" x14ac:dyDescent="0.35">
      <c r="A1029">
        <v>199</v>
      </c>
      <c r="B1029" t="str">
        <f t="shared" si="216"/>
        <v>13</v>
      </c>
      <c r="C1029">
        <v>6399</v>
      </c>
      <c r="D1029" t="str">
        <f t="shared" si="217"/>
        <v>00</v>
      </c>
      <c r="E1029" t="str">
        <f>"041"</f>
        <v>041</v>
      </c>
      <c r="F1029">
        <v>6</v>
      </c>
      <c r="G1029" t="str">
        <f>"99"</f>
        <v>99</v>
      </c>
      <c r="H1029" t="str">
        <f t="shared" si="218"/>
        <v>0</v>
      </c>
      <c r="I1029" t="str">
        <f>"00"</f>
        <v>00</v>
      </c>
      <c r="J1029" t="s">
        <v>314</v>
      </c>
      <c r="K1029" s="1">
        <v>2000</v>
      </c>
    </row>
    <row r="1030" spans="1:11" x14ac:dyDescent="0.35">
      <c r="A1030">
        <v>199</v>
      </c>
      <c r="B1030" t="str">
        <f t="shared" si="216"/>
        <v>13</v>
      </c>
      <c r="C1030">
        <v>6399</v>
      </c>
      <c r="D1030" t="str">
        <f t="shared" si="217"/>
        <v>00</v>
      </c>
      <c r="E1030" t="str">
        <f>"042"</f>
        <v>042</v>
      </c>
      <c r="F1030">
        <v>6</v>
      </c>
      <c r="G1030" t="str">
        <f>"99"</f>
        <v>99</v>
      </c>
      <c r="H1030" t="str">
        <f t="shared" si="218"/>
        <v>0</v>
      </c>
      <c r="I1030" t="str">
        <f>"00"</f>
        <v>00</v>
      </c>
      <c r="J1030" t="s">
        <v>315</v>
      </c>
      <c r="K1030">
        <v>400</v>
      </c>
    </row>
    <row r="1031" spans="1:11" x14ac:dyDescent="0.35">
      <c r="A1031">
        <v>199</v>
      </c>
      <c r="B1031" t="str">
        <f t="shared" si="216"/>
        <v>13</v>
      </c>
      <c r="C1031">
        <v>6399</v>
      </c>
      <c r="D1031" t="str">
        <f t="shared" si="217"/>
        <v>00</v>
      </c>
      <c r="E1031" t="str">
        <f>"105"</f>
        <v>105</v>
      </c>
      <c r="F1031">
        <v>6</v>
      </c>
      <c r="G1031" t="str">
        <f>"99"</f>
        <v>99</v>
      </c>
      <c r="H1031" t="str">
        <f t="shared" si="218"/>
        <v>0</v>
      </c>
      <c r="I1031" t="str">
        <f>"00"</f>
        <v>00</v>
      </c>
      <c r="J1031" t="s">
        <v>316</v>
      </c>
      <c r="K1031">
        <v>500</v>
      </c>
    </row>
    <row r="1032" spans="1:11" x14ac:dyDescent="0.35">
      <c r="A1032">
        <v>199</v>
      </c>
      <c r="B1032" t="str">
        <f t="shared" si="216"/>
        <v>13</v>
      </c>
      <c r="C1032">
        <v>6399</v>
      </c>
      <c r="D1032" t="str">
        <f t="shared" si="217"/>
        <v>00</v>
      </c>
      <c r="E1032" t="str">
        <f>"999"</f>
        <v>999</v>
      </c>
      <c r="F1032">
        <v>6</v>
      </c>
      <c r="G1032" t="str">
        <f>"00"</f>
        <v>00</v>
      </c>
      <c r="H1032" t="str">
        <f t="shared" si="218"/>
        <v>0</v>
      </c>
      <c r="I1032" t="str">
        <f>"CR"</f>
        <v>CR</v>
      </c>
      <c r="J1032" t="s">
        <v>317</v>
      </c>
      <c r="K1032" s="1">
        <v>10000</v>
      </c>
    </row>
    <row r="1033" spans="1:11" x14ac:dyDescent="0.35">
      <c r="A1033">
        <v>199</v>
      </c>
      <c r="B1033" t="str">
        <f t="shared" si="216"/>
        <v>13</v>
      </c>
      <c r="C1033">
        <v>6399</v>
      </c>
      <c r="D1033" t="str">
        <f t="shared" si="217"/>
        <v>00</v>
      </c>
      <c r="E1033" t="str">
        <f>"999"</f>
        <v>999</v>
      </c>
      <c r="F1033">
        <v>6</v>
      </c>
      <c r="G1033" t="str">
        <f>"99"</f>
        <v>99</v>
      </c>
      <c r="H1033" t="str">
        <f t="shared" si="218"/>
        <v>0</v>
      </c>
      <c r="I1033" t="str">
        <f>"CR"</f>
        <v>CR</v>
      </c>
      <c r="J1033" t="s">
        <v>318</v>
      </c>
      <c r="K1033" s="1">
        <v>5000</v>
      </c>
    </row>
    <row r="1034" spans="1:11" x14ac:dyDescent="0.35">
      <c r="A1034">
        <v>199</v>
      </c>
      <c r="B1034" t="str">
        <f t="shared" si="216"/>
        <v>13</v>
      </c>
      <c r="C1034">
        <v>6411</v>
      </c>
      <c r="D1034" t="str">
        <f t="shared" si="217"/>
        <v>00</v>
      </c>
      <c r="E1034" t="str">
        <f>"001"</f>
        <v>001</v>
      </c>
      <c r="F1034">
        <v>6</v>
      </c>
      <c r="G1034" t="str">
        <f>"21"</f>
        <v>21</v>
      </c>
      <c r="H1034" t="str">
        <f>"S"</f>
        <v>S</v>
      </c>
      <c r="I1034" t="str">
        <f>"AP"</f>
        <v>AP</v>
      </c>
      <c r="J1034" t="s">
        <v>319</v>
      </c>
      <c r="K1034">
        <v>0</v>
      </c>
    </row>
    <row r="1035" spans="1:11" x14ac:dyDescent="0.35">
      <c r="A1035">
        <v>199</v>
      </c>
      <c r="B1035" t="str">
        <f t="shared" si="216"/>
        <v>13</v>
      </c>
      <c r="C1035">
        <v>6411</v>
      </c>
      <c r="D1035" t="str">
        <f t="shared" si="217"/>
        <v>00</v>
      </c>
      <c r="E1035" t="str">
        <f>"101"</f>
        <v>101</v>
      </c>
      <c r="F1035">
        <v>6</v>
      </c>
      <c r="G1035" t="str">
        <f>"99"</f>
        <v>99</v>
      </c>
      <c r="H1035" t="str">
        <f>"0"</f>
        <v>0</v>
      </c>
      <c r="I1035" t="str">
        <f>"00"</f>
        <v>00</v>
      </c>
      <c r="J1035" t="s">
        <v>320</v>
      </c>
      <c r="K1035">
        <v>0</v>
      </c>
    </row>
    <row r="1036" spans="1:11" x14ac:dyDescent="0.35">
      <c r="A1036">
        <v>199</v>
      </c>
      <c r="B1036" t="str">
        <f t="shared" si="216"/>
        <v>13</v>
      </c>
      <c r="C1036">
        <v>6411</v>
      </c>
      <c r="D1036" t="str">
        <f t="shared" si="217"/>
        <v>00</v>
      </c>
      <c r="E1036" t="str">
        <f>"102"</f>
        <v>102</v>
      </c>
      <c r="F1036">
        <v>6</v>
      </c>
      <c r="G1036" t="str">
        <f>"99"</f>
        <v>99</v>
      </c>
      <c r="H1036" t="str">
        <f>"0"</f>
        <v>0</v>
      </c>
      <c r="I1036" t="str">
        <f>"00"</f>
        <v>00</v>
      </c>
      <c r="J1036" t="s">
        <v>320</v>
      </c>
      <c r="K1036">
        <v>500</v>
      </c>
    </row>
    <row r="1037" spans="1:11" x14ac:dyDescent="0.35">
      <c r="A1037">
        <v>199</v>
      </c>
      <c r="B1037" t="str">
        <f t="shared" si="216"/>
        <v>13</v>
      </c>
      <c r="C1037">
        <v>6411</v>
      </c>
      <c r="D1037" t="str">
        <f t="shared" si="217"/>
        <v>00</v>
      </c>
      <c r="E1037" t="str">
        <f>"103"</f>
        <v>103</v>
      </c>
      <c r="F1037">
        <v>6</v>
      </c>
      <c r="G1037" t="str">
        <f>"99"</f>
        <v>99</v>
      </c>
      <c r="H1037" t="str">
        <f>"0"</f>
        <v>0</v>
      </c>
      <c r="I1037" t="str">
        <f>"00"</f>
        <v>00</v>
      </c>
      <c r="J1037" t="s">
        <v>320</v>
      </c>
      <c r="K1037" s="1">
        <v>3500</v>
      </c>
    </row>
    <row r="1038" spans="1:11" x14ac:dyDescent="0.35">
      <c r="A1038">
        <v>199</v>
      </c>
      <c r="B1038" t="str">
        <f t="shared" si="216"/>
        <v>13</v>
      </c>
      <c r="C1038">
        <v>6411</v>
      </c>
      <c r="D1038" t="str">
        <f t="shared" si="217"/>
        <v>00</v>
      </c>
      <c r="E1038" t="str">
        <f>"107"</f>
        <v>107</v>
      </c>
      <c r="F1038">
        <v>6</v>
      </c>
      <c r="G1038" t="str">
        <f>"99"</f>
        <v>99</v>
      </c>
      <c r="H1038" t="str">
        <f>"0"</f>
        <v>0</v>
      </c>
      <c r="I1038" t="str">
        <f>"00"</f>
        <v>00</v>
      </c>
      <c r="J1038" t="s">
        <v>320</v>
      </c>
      <c r="K1038">
        <v>0</v>
      </c>
    </row>
    <row r="1039" spans="1:11" x14ac:dyDescent="0.35">
      <c r="A1039">
        <v>199</v>
      </c>
      <c r="B1039" t="str">
        <f t="shared" si="216"/>
        <v>13</v>
      </c>
      <c r="C1039">
        <v>6411</v>
      </c>
      <c r="D1039" t="str">
        <f t="shared" si="217"/>
        <v>00</v>
      </c>
      <c r="E1039" t="str">
        <f t="shared" ref="E1039:E1047" si="219">"999"</f>
        <v>999</v>
      </c>
      <c r="F1039">
        <v>6</v>
      </c>
      <c r="G1039" t="str">
        <f>"21"</f>
        <v>21</v>
      </c>
      <c r="H1039" t="str">
        <f>"S"</f>
        <v>S</v>
      </c>
      <c r="I1039" t="str">
        <f>"AP"</f>
        <v>AP</v>
      </c>
      <c r="J1039" t="s">
        <v>321</v>
      </c>
      <c r="K1039" s="1">
        <v>11000</v>
      </c>
    </row>
    <row r="1040" spans="1:11" x14ac:dyDescent="0.35">
      <c r="A1040">
        <v>199</v>
      </c>
      <c r="B1040" t="str">
        <f t="shared" si="216"/>
        <v>13</v>
      </c>
      <c r="C1040">
        <v>6411</v>
      </c>
      <c r="D1040" t="str">
        <f t="shared" si="217"/>
        <v>00</v>
      </c>
      <c r="E1040" t="str">
        <f t="shared" si="219"/>
        <v>999</v>
      </c>
      <c r="F1040">
        <v>6</v>
      </c>
      <c r="G1040" t="str">
        <f>"21"</f>
        <v>21</v>
      </c>
      <c r="H1040" t="str">
        <f>"S"</f>
        <v>S</v>
      </c>
      <c r="I1040" t="str">
        <f>"GT"</f>
        <v>GT</v>
      </c>
      <c r="J1040" t="s">
        <v>322</v>
      </c>
      <c r="K1040" s="1">
        <v>14000</v>
      </c>
    </row>
    <row r="1041" spans="1:11" x14ac:dyDescent="0.35">
      <c r="A1041">
        <v>199</v>
      </c>
      <c r="B1041" t="str">
        <f t="shared" si="216"/>
        <v>13</v>
      </c>
      <c r="C1041">
        <v>6411</v>
      </c>
      <c r="D1041" t="str">
        <f t="shared" si="217"/>
        <v>00</v>
      </c>
      <c r="E1041" t="str">
        <f t="shared" si="219"/>
        <v>999</v>
      </c>
      <c r="F1041">
        <v>6</v>
      </c>
      <c r="G1041" t="str">
        <f>"23"</f>
        <v>23</v>
      </c>
      <c r="H1041" t="str">
        <f>"S"</f>
        <v>S</v>
      </c>
      <c r="I1041" t="str">
        <f>"00"</f>
        <v>00</v>
      </c>
      <c r="J1041" t="s">
        <v>323</v>
      </c>
      <c r="K1041" s="1">
        <v>12500</v>
      </c>
    </row>
    <row r="1042" spans="1:11" x14ac:dyDescent="0.35">
      <c r="A1042">
        <v>199</v>
      </c>
      <c r="B1042" t="str">
        <f t="shared" si="216"/>
        <v>13</v>
      </c>
      <c r="C1042">
        <v>6411</v>
      </c>
      <c r="D1042" t="str">
        <f t="shared" si="217"/>
        <v>00</v>
      </c>
      <c r="E1042" t="str">
        <f t="shared" si="219"/>
        <v>999</v>
      </c>
      <c r="F1042">
        <v>6</v>
      </c>
      <c r="G1042" t="str">
        <f>"25"</f>
        <v>25</v>
      </c>
      <c r="H1042" t="str">
        <f>"S"</f>
        <v>S</v>
      </c>
      <c r="I1042" t="str">
        <f>"00"</f>
        <v>00</v>
      </c>
      <c r="J1042" t="s">
        <v>324</v>
      </c>
      <c r="K1042" s="1">
        <v>1125</v>
      </c>
    </row>
    <row r="1043" spans="1:11" x14ac:dyDescent="0.35">
      <c r="A1043">
        <v>199</v>
      </c>
      <c r="B1043" t="str">
        <f t="shared" si="216"/>
        <v>13</v>
      </c>
      <c r="C1043">
        <v>6411</v>
      </c>
      <c r="D1043" t="str">
        <f t="shared" si="217"/>
        <v>00</v>
      </c>
      <c r="E1043" t="str">
        <f t="shared" si="219"/>
        <v>999</v>
      </c>
      <c r="F1043">
        <v>6</v>
      </c>
      <c r="G1043" t="str">
        <f>"99"</f>
        <v>99</v>
      </c>
      <c r="H1043" t="str">
        <f>"0"</f>
        <v>0</v>
      </c>
      <c r="I1043" t="str">
        <f>"00"</f>
        <v>00</v>
      </c>
      <c r="J1043" t="s">
        <v>320</v>
      </c>
      <c r="K1043" s="1">
        <v>3000</v>
      </c>
    </row>
    <row r="1044" spans="1:11" x14ac:dyDescent="0.35">
      <c r="A1044">
        <v>199</v>
      </c>
      <c r="B1044" t="str">
        <f t="shared" si="216"/>
        <v>13</v>
      </c>
      <c r="C1044">
        <v>6411</v>
      </c>
      <c r="D1044" t="str">
        <f t="shared" si="217"/>
        <v>00</v>
      </c>
      <c r="E1044" t="str">
        <f t="shared" si="219"/>
        <v>999</v>
      </c>
      <c r="F1044">
        <v>6</v>
      </c>
      <c r="G1044" t="str">
        <f>"99"</f>
        <v>99</v>
      </c>
      <c r="H1044" t="str">
        <f>"0"</f>
        <v>0</v>
      </c>
      <c r="I1044" t="str">
        <f>"CR"</f>
        <v>CR</v>
      </c>
      <c r="J1044" t="s">
        <v>325</v>
      </c>
      <c r="K1044" s="1">
        <v>6500</v>
      </c>
    </row>
    <row r="1045" spans="1:11" x14ac:dyDescent="0.35">
      <c r="A1045">
        <v>199</v>
      </c>
      <c r="B1045" t="str">
        <f t="shared" si="216"/>
        <v>13</v>
      </c>
      <c r="C1045">
        <v>6411</v>
      </c>
      <c r="D1045" t="str">
        <f>"02"</f>
        <v>02</v>
      </c>
      <c r="E1045" t="str">
        <f t="shared" si="219"/>
        <v>999</v>
      </c>
      <c r="F1045">
        <v>6</v>
      </c>
      <c r="G1045" t="str">
        <f>"23"</f>
        <v>23</v>
      </c>
      <c r="H1045" t="str">
        <f>"S"</f>
        <v>S</v>
      </c>
      <c r="I1045" t="str">
        <f>"00"</f>
        <v>00</v>
      </c>
      <c r="J1045" t="s">
        <v>326</v>
      </c>
      <c r="K1045" s="1">
        <v>5500</v>
      </c>
    </row>
    <row r="1046" spans="1:11" x14ac:dyDescent="0.35">
      <c r="A1046">
        <v>199</v>
      </c>
      <c r="B1046" t="str">
        <f t="shared" si="216"/>
        <v>13</v>
      </c>
      <c r="C1046">
        <v>6411</v>
      </c>
      <c r="D1046" t="str">
        <f>"02"</f>
        <v>02</v>
      </c>
      <c r="E1046" t="str">
        <f t="shared" si="219"/>
        <v>999</v>
      </c>
      <c r="F1046">
        <v>6</v>
      </c>
      <c r="G1046" t="str">
        <f>"24"</f>
        <v>24</v>
      </c>
      <c r="H1046" t="str">
        <f>"S"</f>
        <v>S</v>
      </c>
      <c r="I1046" t="str">
        <f>"50"</f>
        <v>50</v>
      </c>
      <c r="J1046" t="s">
        <v>327</v>
      </c>
      <c r="K1046">
        <v>500</v>
      </c>
    </row>
    <row r="1047" spans="1:11" x14ac:dyDescent="0.35">
      <c r="A1047">
        <v>199</v>
      </c>
      <c r="B1047" t="str">
        <f t="shared" si="216"/>
        <v>13</v>
      </c>
      <c r="C1047">
        <v>6411</v>
      </c>
      <c r="D1047" t="str">
        <f>"02"</f>
        <v>02</v>
      </c>
      <c r="E1047" t="str">
        <f t="shared" si="219"/>
        <v>999</v>
      </c>
      <c r="F1047">
        <v>6</v>
      </c>
      <c r="G1047" t="str">
        <f>"24"</f>
        <v>24</v>
      </c>
      <c r="H1047" t="str">
        <f>"S"</f>
        <v>S</v>
      </c>
      <c r="I1047" t="str">
        <f>"53"</f>
        <v>53</v>
      </c>
      <c r="J1047" t="s">
        <v>328</v>
      </c>
      <c r="K1047" s="1">
        <v>1500</v>
      </c>
    </row>
    <row r="1048" spans="1:11" x14ac:dyDescent="0.35">
      <c r="A1048">
        <v>199</v>
      </c>
      <c r="B1048" t="str">
        <f t="shared" si="216"/>
        <v>13</v>
      </c>
      <c r="C1048">
        <v>6411</v>
      </c>
      <c r="D1048" t="str">
        <f>"35"</f>
        <v>35</v>
      </c>
      <c r="E1048" t="str">
        <f>"041"</f>
        <v>041</v>
      </c>
      <c r="F1048">
        <v>6</v>
      </c>
      <c r="G1048" t="str">
        <f t="shared" ref="G1048:G1054" si="220">"99"</f>
        <v>99</v>
      </c>
      <c r="H1048" t="str">
        <f t="shared" ref="H1048:H1054" si="221">"0"</f>
        <v>0</v>
      </c>
      <c r="I1048" t="str">
        <f t="shared" ref="I1048:I1081" si="222">"00"</f>
        <v>00</v>
      </c>
      <c r="J1048" t="s">
        <v>329</v>
      </c>
      <c r="K1048">
        <v>100</v>
      </c>
    </row>
    <row r="1049" spans="1:11" x14ac:dyDescent="0.35">
      <c r="A1049">
        <v>199</v>
      </c>
      <c r="B1049" t="str">
        <f t="shared" si="216"/>
        <v>13</v>
      </c>
      <c r="C1049">
        <v>6499</v>
      </c>
      <c r="D1049" t="str">
        <f t="shared" ref="D1049:D1089" si="223">"00"</f>
        <v>00</v>
      </c>
      <c r="E1049" t="str">
        <f>"001"</f>
        <v>001</v>
      </c>
      <c r="F1049">
        <v>6</v>
      </c>
      <c r="G1049" t="str">
        <f t="shared" si="220"/>
        <v>99</v>
      </c>
      <c r="H1049" t="str">
        <f t="shared" si="221"/>
        <v>0</v>
      </c>
      <c r="I1049" t="str">
        <f t="shared" si="222"/>
        <v>00</v>
      </c>
      <c r="J1049" t="s">
        <v>70</v>
      </c>
      <c r="K1049">
        <v>300</v>
      </c>
    </row>
    <row r="1050" spans="1:11" x14ac:dyDescent="0.35">
      <c r="A1050">
        <v>199</v>
      </c>
      <c r="B1050" t="str">
        <f t="shared" si="216"/>
        <v>13</v>
      </c>
      <c r="C1050">
        <v>6499</v>
      </c>
      <c r="D1050" t="str">
        <f t="shared" si="223"/>
        <v>00</v>
      </c>
      <c r="E1050" t="str">
        <f>"041"</f>
        <v>041</v>
      </c>
      <c r="F1050">
        <v>6</v>
      </c>
      <c r="G1050" t="str">
        <f t="shared" si="220"/>
        <v>99</v>
      </c>
      <c r="H1050" t="str">
        <f t="shared" si="221"/>
        <v>0</v>
      </c>
      <c r="I1050" t="str">
        <f t="shared" si="222"/>
        <v>00</v>
      </c>
      <c r="J1050" t="s">
        <v>70</v>
      </c>
      <c r="K1050" s="1">
        <v>1500</v>
      </c>
    </row>
    <row r="1051" spans="1:11" x14ac:dyDescent="0.35">
      <c r="A1051">
        <v>199</v>
      </c>
      <c r="B1051" t="str">
        <f t="shared" si="216"/>
        <v>13</v>
      </c>
      <c r="C1051">
        <v>6499</v>
      </c>
      <c r="D1051" t="str">
        <f t="shared" si="223"/>
        <v>00</v>
      </c>
      <c r="E1051" t="str">
        <f>"042"</f>
        <v>042</v>
      </c>
      <c r="F1051">
        <v>6</v>
      </c>
      <c r="G1051" t="str">
        <f t="shared" si="220"/>
        <v>99</v>
      </c>
      <c r="H1051" t="str">
        <f t="shared" si="221"/>
        <v>0</v>
      </c>
      <c r="I1051" t="str">
        <f t="shared" si="222"/>
        <v>00</v>
      </c>
      <c r="J1051" t="s">
        <v>70</v>
      </c>
      <c r="K1051">
        <v>300</v>
      </c>
    </row>
    <row r="1052" spans="1:11" x14ac:dyDescent="0.35">
      <c r="A1052">
        <v>199</v>
      </c>
      <c r="B1052" t="str">
        <f t="shared" si="216"/>
        <v>13</v>
      </c>
      <c r="C1052">
        <v>6499</v>
      </c>
      <c r="D1052" t="str">
        <f t="shared" si="223"/>
        <v>00</v>
      </c>
      <c r="E1052" t="str">
        <f>"101"</f>
        <v>101</v>
      </c>
      <c r="F1052">
        <v>6</v>
      </c>
      <c r="G1052" t="str">
        <f t="shared" si="220"/>
        <v>99</v>
      </c>
      <c r="H1052" t="str">
        <f t="shared" si="221"/>
        <v>0</v>
      </c>
      <c r="I1052" t="str">
        <f t="shared" si="222"/>
        <v>00</v>
      </c>
      <c r="J1052" t="s">
        <v>70</v>
      </c>
      <c r="K1052">
        <v>500</v>
      </c>
    </row>
    <row r="1053" spans="1:11" x14ac:dyDescent="0.35">
      <c r="A1053">
        <v>199</v>
      </c>
      <c r="B1053" t="str">
        <f t="shared" si="216"/>
        <v>13</v>
      </c>
      <c r="C1053">
        <v>6499</v>
      </c>
      <c r="D1053" t="str">
        <f t="shared" si="223"/>
        <v>00</v>
      </c>
      <c r="E1053" t="str">
        <f>"107"</f>
        <v>107</v>
      </c>
      <c r="F1053">
        <v>6</v>
      </c>
      <c r="G1053" t="str">
        <f t="shared" si="220"/>
        <v>99</v>
      </c>
      <c r="H1053" t="str">
        <f t="shared" si="221"/>
        <v>0</v>
      </c>
      <c r="I1053" t="str">
        <f t="shared" si="222"/>
        <v>00</v>
      </c>
      <c r="J1053" t="s">
        <v>70</v>
      </c>
      <c r="K1053">
        <v>200</v>
      </c>
    </row>
    <row r="1054" spans="1:11" x14ac:dyDescent="0.35">
      <c r="A1054">
        <v>199</v>
      </c>
      <c r="B1054" t="str">
        <f t="shared" ref="B1054:B1099" si="224">"21"</f>
        <v>21</v>
      </c>
      <c r="C1054">
        <v>6117</v>
      </c>
      <c r="D1054" t="str">
        <f t="shared" si="223"/>
        <v>00</v>
      </c>
      <c r="E1054" t="str">
        <f>"999"</f>
        <v>999</v>
      </c>
      <c r="F1054">
        <v>6</v>
      </c>
      <c r="G1054" t="str">
        <f t="shared" si="220"/>
        <v>99</v>
      </c>
      <c r="H1054" t="str">
        <f t="shared" si="221"/>
        <v>0</v>
      </c>
      <c r="I1054" t="str">
        <f t="shared" si="222"/>
        <v>00</v>
      </c>
      <c r="J1054" t="s">
        <v>330</v>
      </c>
      <c r="K1054" s="1">
        <v>5657</v>
      </c>
    </row>
    <row r="1055" spans="1:11" x14ac:dyDescent="0.35">
      <c r="A1055">
        <v>199</v>
      </c>
      <c r="B1055" t="str">
        <f t="shared" si="224"/>
        <v>21</v>
      </c>
      <c r="C1055">
        <v>6119</v>
      </c>
      <c r="D1055" t="str">
        <f t="shared" si="223"/>
        <v>00</v>
      </c>
      <c r="E1055" t="str">
        <f>"001"</f>
        <v>001</v>
      </c>
      <c r="F1055">
        <v>6</v>
      </c>
      <c r="G1055" t="str">
        <f>"22"</f>
        <v>22</v>
      </c>
      <c r="H1055" t="str">
        <f>"R"</f>
        <v>R</v>
      </c>
      <c r="I1055" t="str">
        <f t="shared" si="222"/>
        <v>00</v>
      </c>
      <c r="J1055" t="s">
        <v>132</v>
      </c>
      <c r="K1055" s="1">
        <v>64107</v>
      </c>
    </row>
    <row r="1056" spans="1:11" x14ac:dyDescent="0.35">
      <c r="A1056">
        <v>199</v>
      </c>
      <c r="B1056" t="str">
        <f t="shared" si="224"/>
        <v>21</v>
      </c>
      <c r="C1056">
        <v>6119</v>
      </c>
      <c r="D1056" t="str">
        <f t="shared" si="223"/>
        <v>00</v>
      </c>
      <c r="E1056" t="str">
        <f>"999"</f>
        <v>999</v>
      </c>
      <c r="F1056">
        <v>6</v>
      </c>
      <c r="G1056" t="str">
        <f>"23"</f>
        <v>23</v>
      </c>
      <c r="H1056" t="str">
        <f>"S"</f>
        <v>S</v>
      </c>
      <c r="I1056" t="str">
        <f t="shared" si="222"/>
        <v>00</v>
      </c>
      <c r="J1056" t="s">
        <v>331</v>
      </c>
      <c r="K1056" s="1">
        <v>79568</v>
      </c>
    </row>
    <row r="1057" spans="1:11" x14ac:dyDescent="0.35">
      <c r="A1057">
        <v>199</v>
      </c>
      <c r="B1057" t="str">
        <f t="shared" si="224"/>
        <v>21</v>
      </c>
      <c r="C1057">
        <v>6119</v>
      </c>
      <c r="D1057" t="str">
        <f t="shared" si="223"/>
        <v>00</v>
      </c>
      <c r="E1057" t="str">
        <f>"999"</f>
        <v>999</v>
      </c>
      <c r="F1057">
        <v>6</v>
      </c>
      <c r="G1057" t="str">
        <f>"99"</f>
        <v>99</v>
      </c>
      <c r="H1057" t="str">
        <f>"0"</f>
        <v>0</v>
      </c>
      <c r="I1057" t="str">
        <f t="shared" si="222"/>
        <v>00</v>
      </c>
      <c r="J1057" t="s">
        <v>132</v>
      </c>
      <c r="K1057" s="1">
        <v>716042</v>
      </c>
    </row>
    <row r="1058" spans="1:11" x14ac:dyDescent="0.35">
      <c r="A1058">
        <v>199</v>
      </c>
      <c r="B1058" t="str">
        <f t="shared" si="224"/>
        <v>21</v>
      </c>
      <c r="C1058">
        <v>6129</v>
      </c>
      <c r="D1058" t="str">
        <f t="shared" si="223"/>
        <v>00</v>
      </c>
      <c r="E1058" t="str">
        <f>"001"</f>
        <v>001</v>
      </c>
      <c r="F1058">
        <v>6</v>
      </c>
      <c r="G1058" t="str">
        <f>"22"</f>
        <v>22</v>
      </c>
      <c r="H1058" t="str">
        <f>"R"</f>
        <v>R</v>
      </c>
      <c r="I1058" t="str">
        <f t="shared" si="222"/>
        <v>00</v>
      </c>
      <c r="J1058" t="s">
        <v>332</v>
      </c>
      <c r="K1058">
        <v>1</v>
      </c>
    </row>
    <row r="1059" spans="1:11" x14ac:dyDescent="0.35">
      <c r="A1059">
        <v>199</v>
      </c>
      <c r="B1059" t="str">
        <f t="shared" si="224"/>
        <v>21</v>
      </c>
      <c r="C1059">
        <v>6129</v>
      </c>
      <c r="D1059" t="str">
        <f t="shared" si="223"/>
        <v>00</v>
      </c>
      <c r="E1059" t="str">
        <f>"728"</f>
        <v>728</v>
      </c>
      <c r="F1059">
        <v>6</v>
      </c>
      <c r="G1059" t="str">
        <f>"99"</f>
        <v>99</v>
      </c>
      <c r="H1059" t="str">
        <f>"0"</f>
        <v>0</v>
      </c>
      <c r="I1059" t="str">
        <f t="shared" si="222"/>
        <v>00</v>
      </c>
      <c r="J1059" t="s">
        <v>146</v>
      </c>
      <c r="K1059" s="1">
        <v>32779</v>
      </c>
    </row>
    <row r="1060" spans="1:11" x14ac:dyDescent="0.35">
      <c r="A1060">
        <v>199</v>
      </c>
      <c r="B1060" t="str">
        <f t="shared" si="224"/>
        <v>21</v>
      </c>
      <c r="C1060">
        <v>6129</v>
      </c>
      <c r="D1060" t="str">
        <f t="shared" si="223"/>
        <v>00</v>
      </c>
      <c r="E1060" t="str">
        <f>"999"</f>
        <v>999</v>
      </c>
      <c r="F1060">
        <v>6</v>
      </c>
      <c r="G1060" t="str">
        <f>"24"</f>
        <v>24</v>
      </c>
      <c r="H1060" t="str">
        <f>"0"</f>
        <v>0</v>
      </c>
      <c r="I1060" t="str">
        <f t="shared" si="222"/>
        <v>00</v>
      </c>
      <c r="J1060" t="s">
        <v>146</v>
      </c>
      <c r="K1060" s="1">
        <v>19965.38</v>
      </c>
    </row>
    <row r="1061" spans="1:11" x14ac:dyDescent="0.35">
      <c r="A1061">
        <v>199</v>
      </c>
      <c r="B1061" t="str">
        <f t="shared" si="224"/>
        <v>21</v>
      </c>
      <c r="C1061">
        <v>6129</v>
      </c>
      <c r="D1061" t="str">
        <f t="shared" si="223"/>
        <v>00</v>
      </c>
      <c r="E1061" t="str">
        <f>"999"</f>
        <v>999</v>
      </c>
      <c r="F1061">
        <v>6</v>
      </c>
      <c r="G1061" t="str">
        <f>"99"</f>
        <v>99</v>
      </c>
      <c r="H1061" t="str">
        <f>"0"</f>
        <v>0</v>
      </c>
      <c r="I1061" t="str">
        <f t="shared" si="222"/>
        <v>00</v>
      </c>
      <c r="J1061" t="s">
        <v>146</v>
      </c>
      <c r="K1061" s="1">
        <v>53633</v>
      </c>
    </row>
    <row r="1062" spans="1:11" x14ac:dyDescent="0.35">
      <c r="A1062">
        <v>199</v>
      </c>
      <c r="B1062" t="str">
        <f t="shared" si="224"/>
        <v>21</v>
      </c>
      <c r="C1062">
        <v>6139</v>
      </c>
      <c r="D1062" t="str">
        <f t="shared" si="223"/>
        <v>00</v>
      </c>
      <c r="E1062" t="str">
        <f>"999"</f>
        <v>999</v>
      </c>
      <c r="F1062">
        <v>6</v>
      </c>
      <c r="G1062" t="str">
        <f>"99"</f>
        <v>99</v>
      </c>
      <c r="H1062" t="str">
        <f>"0"</f>
        <v>0</v>
      </c>
      <c r="I1062" t="str">
        <f t="shared" si="222"/>
        <v>00</v>
      </c>
      <c r="J1062" t="s">
        <v>333</v>
      </c>
      <c r="K1062" s="1">
        <v>4000</v>
      </c>
    </row>
    <row r="1063" spans="1:11" x14ac:dyDescent="0.35">
      <c r="A1063">
        <v>199</v>
      </c>
      <c r="B1063" t="str">
        <f t="shared" si="224"/>
        <v>21</v>
      </c>
      <c r="C1063">
        <v>6141</v>
      </c>
      <c r="D1063" t="str">
        <f t="shared" si="223"/>
        <v>00</v>
      </c>
      <c r="E1063" t="str">
        <f>"001"</f>
        <v>001</v>
      </c>
      <c r="F1063">
        <v>6</v>
      </c>
      <c r="G1063" t="str">
        <f>"22"</f>
        <v>22</v>
      </c>
      <c r="H1063" t="str">
        <f>"R"</f>
        <v>R</v>
      </c>
      <c r="I1063" t="str">
        <f t="shared" si="222"/>
        <v>00</v>
      </c>
      <c r="J1063" t="s">
        <v>23</v>
      </c>
      <c r="K1063">
        <v>910.43</v>
      </c>
    </row>
    <row r="1064" spans="1:11" x14ac:dyDescent="0.35">
      <c r="A1064">
        <v>199</v>
      </c>
      <c r="B1064" t="str">
        <f t="shared" si="224"/>
        <v>21</v>
      </c>
      <c r="C1064">
        <v>6141</v>
      </c>
      <c r="D1064" t="str">
        <f t="shared" si="223"/>
        <v>00</v>
      </c>
      <c r="E1064" t="str">
        <f>"728"</f>
        <v>728</v>
      </c>
      <c r="F1064">
        <v>6</v>
      </c>
      <c r="G1064" t="str">
        <f>"99"</f>
        <v>99</v>
      </c>
      <c r="H1064" t="str">
        <f>"0"</f>
        <v>0</v>
      </c>
      <c r="I1064" t="str">
        <f t="shared" si="222"/>
        <v>00</v>
      </c>
      <c r="J1064" t="s">
        <v>23</v>
      </c>
      <c r="K1064">
        <v>417.5</v>
      </c>
    </row>
    <row r="1065" spans="1:11" x14ac:dyDescent="0.35">
      <c r="A1065">
        <v>199</v>
      </c>
      <c r="B1065" t="str">
        <f t="shared" si="224"/>
        <v>21</v>
      </c>
      <c r="C1065">
        <v>6141</v>
      </c>
      <c r="D1065" t="str">
        <f t="shared" si="223"/>
        <v>00</v>
      </c>
      <c r="E1065" t="str">
        <f>"999"</f>
        <v>999</v>
      </c>
      <c r="F1065">
        <v>6</v>
      </c>
      <c r="G1065" t="str">
        <f>"23"</f>
        <v>23</v>
      </c>
      <c r="H1065" t="str">
        <f>"S"</f>
        <v>S</v>
      </c>
      <c r="I1065" t="str">
        <f t="shared" si="222"/>
        <v>00</v>
      </c>
      <c r="J1065" t="s">
        <v>334</v>
      </c>
      <c r="K1065" s="1">
        <v>1027.94</v>
      </c>
    </row>
    <row r="1066" spans="1:11" x14ac:dyDescent="0.35">
      <c r="A1066">
        <v>199</v>
      </c>
      <c r="B1066" t="str">
        <f t="shared" si="224"/>
        <v>21</v>
      </c>
      <c r="C1066">
        <v>6141</v>
      </c>
      <c r="D1066" t="str">
        <f t="shared" si="223"/>
        <v>00</v>
      </c>
      <c r="E1066" t="str">
        <f>"999"</f>
        <v>999</v>
      </c>
      <c r="F1066">
        <v>6</v>
      </c>
      <c r="G1066" t="str">
        <f>"24"</f>
        <v>24</v>
      </c>
      <c r="H1066" t="str">
        <f>"0"</f>
        <v>0</v>
      </c>
      <c r="I1066" t="str">
        <f t="shared" si="222"/>
        <v>00</v>
      </c>
      <c r="J1066" t="s">
        <v>23</v>
      </c>
      <c r="K1066">
        <v>234.19</v>
      </c>
    </row>
    <row r="1067" spans="1:11" x14ac:dyDescent="0.35">
      <c r="A1067">
        <v>199</v>
      </c>
      <c r="B1067" t="str">
        <f t="shared" si="224"/>
        <v>21</v>
      </c>
      <c r="C1067">
        <v>6141</v>
      </c>
      <c r="D1067" t="str">
        <f t="shared" si="223"/>
        <v>00</v>
      </c>
      <c r="E1067" t="str">
        <f>"999"</f>
        <v>999</v>
      </c>
      <c r="F1067">
        <v>6</v>
      </c>
      <c r="G1067" t="str">
        <f>"99"</f>
        <v>99</v>
      </c>
      <c r="H1067" t="str">
        <f>"0"</f>
        <v>0</v>
      </c>
      <c r="I1067" t="str">
        <f t="shared" si="222"/>
        <v>00</v>
      </c>
      <c r="J1067" t="s">
        <v>23</v>
      </c>
      <c r="K1067" s="1">
        <v>10843.9</v>
      </c>
    </row>
    <row r="1068" spans="1:11" x14ac:dyDescent="0.35">
      <c r="A1068">
        <v>199</v>
      </c>
      <c r="B1068" t="str">
        <f t="shared" si="224"/>
        <v>21</v>
      </c>
      <c r="C1068">
        <v>6142</v>
      </c>
      <c r="D1068" t="str">
        <f t="shared" si="223"/>
        <v>00</v>
      </c>
      <c r="E1068" t="str">
        <f>"001"</f>
        <v>001</v>
      </c>
      <c r="F1068">
        <v>6</v>
      </c>
      <c r="G1068" t="str">
        <f>"22"</f>
        <v>22</v>
      </c>
      <c r="H1068" t="str">
        <f>"R"</f>
        <v>R</v>
      </c>
      <c r="I1068" t="str">
        <f t="shared" si="222"/>
        <v>00</v>
      </c>
      <c r="J1068" t="s">
        <v>156</v>
      </c>
      <c r="K1068" s="1">
        <v>2820</v>
      </c>
    </row>
    <row r="1069" spans="1:11" x14ac:dyDescent="0.35">
      <c r="A1069">
        <v>199</v>
      </c>
      <c r="B1069" t="str">
        <f t="shared" si="224"/>
        <v>21</v>
      </c>
      <c r="C1069">
        <v>6142</v>
      </c>
      <c r="D1069" t="str">
        <f t="shared" si="223"/>
        <v>00</v>
      </c>
      <c r="E1069" t="str">
        <f>"728"</f>
        <v>728</v>
      </c>
      <c r="F1069">
        <v>6</v>
      </c>
      <c r="G1069" t="str">
        <f>"99"</f>
        <v>99</v>
      </c>
      <c r="H1069" t="str">
        <f>"0"</f>
        <v>0</v>
      </c>
      <c r="I1069" t="str">
        <f t="shared" si="222"/>
        <v>00</v>
      </c>
      <c r="J1069" t="s">
        <v>156</v>
      </c>
      <c r="K1069" s="1">
        <v>2820</v>
      </c>
    </row>
    <row r="1070" spans="1:11" x14ac:dyDescent="0.35">
      <c r="A1070">
        <v>199</v>
      </c>
      <c r="B1070" t="str">
        <f t="shared" si="224"/>
        <v>21</v>
      </c>
      <c r="C1070">
        <v>6142</v>
      </c>
      <c r="D1070" t="str">
        <f t="shared" si="223"/>
        <v>00</v>
      </c>
      <c r="E1070" t="str">
        <f>"999"</f>
        <v>999</v>
      </c>
      <c r="F1070">
        <v>6</v>
      </c>
      <c r="G1070" t="str">
        <f>"23"</f>
        <v>23</v>
      </c>
      <c r="H1070" t="str">
        <f>"S"</f>
        <v>S</v>
      </c>
      <c r="I1070" t="str">
        <f t="shared" si="222"/>
        <v>00</v>
      </c>
      <c r="J1070" t="s">
        <v>335</v>
      </c>
      <c r="K1070" s="1">
        <v>2820</v>
      </c>
    </row>
    <row r="1071" spans="1:11" x14ac:dyDescent="0.35">
      <c r="A1071">
        <v>199</v>
      </c>
      <c r="B1071" t="str">
        <f t="shared" si="224"/>
        <v>21</v>
      </c>
      <c r="C1071">
        <v>6142</v>
      </c>
      <c r="D1071" t="str">
        <f t="shared" si="223"/>
        <v>00</v>
      </c>
      <c r="E1071" t="str">
        <f>"999"</f>
        <v>999</v>
      </c>
      <c r="F1071">
        <v>6</v>
      </c>
      <c r="G1071" t="str">
        <f>"24"</f>
        <v>24</v>
      </c>
      <c r="H1071" t="str">
        <f>"0"</f>
        <v>0</v>
      </c>
      <c r="I1071" t="str">
        <f t="shared" si="222"/>
        <v>00</v>
      </c>
      <c r="J1071" t="s">
        <v>156</v>
      </c>
      <c r="K1071" s="1">
        <v>1297.2</v>
      </c>
    </row>
    <row r="1072" spans="1:11" x14ac:dyDescent="0.35">
      <c r="A1072">
        <v>199</v>
      </c>
      <c r="B1072" t="str">
        <f t="shared" si="224"/>
        <v>21</v>
      </c>
      <c r="C1072">
        <v>6142</v>
      </c>
      <c r="D1072" t="str">
        <f t="shared" si="223"/>
        <v>00</v>
      </c>
      <c r="E1072" t="str">
        <f>"999"</f>
        <v>999</v>
      </c>
      <c r="F1072">
        <v>6</v>
      </c>
      <c r="G1072" t="str">
        <f>"99"</f>
        <v>99</v>
      </c>
      <c r="H1072" t="str">
        <f>"0"</f>
        <v>0</v>
      </c>
      <c r="I1072" t="str">
        <f t="shared" si="222"/>
        <v>00</v>
      </c>
      <c r="J1072" t="s">
        <v>156</v>
      </c>
      <c r="K1072" s="1">
        <v>21150</v>
      </c>
    </row>
    <row r="1073" spans="1:11" x14ac:dyDescent="0.35">
      <c r="A1073">
        <v>199</v>
      </c>
      <c r="B1073" t="str">
        <f t="shared" si="224"/>
        <v>21</v>
      </c>
      <c r="C1073">
        <v>6143</v>
      </c>
      <c r="D1073" t="str">
        <f t="shared" si="223"/>
        <v>00</v>
      </c>
      <c r="E1073" t="str">
        <f>"728"</f>
        <v>728</v>
      </c>
      <c r="F1073">
        <v>6</v>
      </c>
      <c r="G1073" t="str">
        <f>"99"</f>
        <v>99</v>
      </c>
      <c r="H1073" t="str">
        <f>"0"</f>
        <v>0</v>
      </c>
      <c r="I1073" t="str">
        <f t="shared" si="222"/>
        <v>00</v>
      </c>
      <c r="J1073" t="s">
        <v>24</v>
      </c>
      <c r="K1073">
        <v>311.39999999999998</v>
      </c>
    </row>
    <row r="1074" spans="1:11" x14ac:dyDescent="0.35">
      <c r="A1074">
        <v>199</v>
      </c>
      <c r="B1074" t="str">
        <f t="shared" si="224"/>
        <v>21</v>
      </c>
      <c r="C1074">
        <v>6143</v>
      </c>
      <c r="D1074" t="str">
        <f t="shared" si="223"/>
        <v>00</v>
      </c>
      <c r="E1074" t="str">
        <f>"999"</f>
        <v>999</v>
      </c>
      <c r="F1074">
        <v>6</v>
      </c>
      <c r="G1074" t="str">
        <f>"23"</f>
        <v>23</v>
      </c>
      <c r="H1074" t="str">
        <f>"S"</f>
        <v>S</v>
      </c>
      <c r="I1074" t="str">
        <f t="shared" si="222"/>
        <v>00</v>
      </c>
      <c r="J1074" t="s">
        <v>336</v>
      </c>
      <c r="K1074">
        <v>755.9</v>
      </c>
    </row>
    <row r="1075" spans="1:11" x14ac:dyDescent="0.35">
      <c r="A1075">
        <v>199</v>
      </c>
      <c r="B1075" t="str">
        <f t="shared" si="224"/>
        <v>21</v>
      </c>
      <c r="C1075">
        <v>6143</v>
      </c>
      <c r="D1075" t="str">
        <f t="shared" si="223"/>
        <v>00</v>
      </c>
      <c r="E1075" t="str">
        <f>"999"</f>
        <v>999</v>
      </c>
      <c r="F1075">
        <v>6</v>
      </c>
      <c r="G1075" t="str">
        <f>"24"</f>
        <v>24</v>
      </c>
      <c r="H1075" t="str">
        <f>"0"</f>
        <v>0</v>
      </c>
      <c r="I1075" t="str">
        <f t="shared" si="222"/>
        <v>00</v>
      </c>
      <c r="J1075" t="s">
        <v>24</v>
      </c>
      <c r="K1075">
        <v>189.67</v>
      </c>
    </row>
    <row r="1076" spans="1:11" x14ac:dyDescent="0.35">
      <c r="A1076">
        <v>199</v>
      </c>
      <c r="B1076" t="str">
        <f t="shared" si="224"/>
        <v>21</v>
      </c>
      <c r="C1076">
        <v>6143</v>
      </c>
      <c r="D1076" t="str">
        <f t="shared" si="223"/>
        <v>00</v>
      </c>
      <c r="E1076" t="str">
        <f>"999"</f>
        <v>999</v>
      </c>
      <c r="F1076">
        <v>6</v>
      </c>
      <c r="G1076" t="str">
        <f>"99"</f>
        <v>99</v>
      </c>
      <c r="H1076" t="str">
        <f>"0"</f>
        <v>0</v>
      </c>
      <c r="I1076" t="str">
        <f t="shared" si="222"/>
        <v>00</v>
      </c>
      <c r="J1076" t="s">
        <v>24</v>
      </c>
      <c r="K1076" s="1">
        <v>6375.81</v>
      </c>
    </row>
    <row r="1077" spans="1:11" x14ac:dyDescent="0.35">
      <c r="A1077">
        <v>199</v>
      </c>
      <c r="B1077" t="str">
        <f t="shared" si="224"/>
        <v>21</v>
      </c>
      <c r="C1077">
        <v>6146</v>
      </c>
      <c r="D1077" t="str">
        <f t="shared" si="223"/>
        <v>00</v>
      </c>
      <c r="E1077" t="str">
        <f>"001"</f>
        <v>001</v>
      </c>
      <c r="F1077">
        <v>6</v>
      </c>
      <c r="G1077" t="str">
        <f>"22"</f>
        <v>22</v>
      </c>
      <c r="H1077" t="str">
        <f>"R"</f>
        <v>R</v>
      </c>
      <c r="I1077" t="str">
        <f t="shared" si="222"/>
        <v>00</v>
      </c>
      <c r="J1077" t="s">
        <v>25</v>
      </c>
      <c r="K1077" s="1">
        <v>2235.52</v>
      </c>
    </row>
    <row r="1078" spans="1:11" x14ac:dyDescent="0.35">
      <c r="A1078">
        <v>199</v>
      </c>
      <c r="B1078" t="str">
        <f t="shared" si="224"/>
        <v>21</v>
      </c>
      <c r="C1078">
        <v>6146</v>
      </c>
      <c r="D1078" t="str">
        <f t="shared" si="223"/>
        <v>00</v>
      </c>
      <c r="E1078" t="str">
        <f>"728"</f>
        <v>728</v>
      </c>
      <c r="F1078">
        <v>6</v>
      </c>
      <c r="G1078" t="str">
        <f>"99"</f>
        <v>99</v>
      </c>
      <c r="H1078" t="str">
        <f>"0"</f>
        <v>0</v>
      </c>
      <c r="I1078" t="str">
        <f t="shared" si="222"/>
        <v>00</v>
      </c>
      <c r="J1078" t="s">
        <v>25</v>
      </c>
      <c r="K1078">
        <v>671.97</v>
      </c>
    </row>
    <row r="1079" spans="1:11" x14ac:dyDescent="0.35">
      <c r="A1079">
        <v>199</v>
      </c>
      <c r="B1079" t="str">
        <f t="shared" si="224"/>
        <v>21</v>
      </c>
      <c r="C1079">
        <v>6146</v>
      </c>
      <c r="D1079" t="str">
        <f t="shared" si="223"/>
        <v>00</v>
      </c>
      <c r="E1079" t="str">
        <f t="shared" ref="E1079:E1085" si="225">"999"</f>
        <v>999</v>
      </c>
      <c r="F1079">
        <v>6</v>
      </c>
      <c r="G1079" t="str">
        <f>"23"</f>
        <v>23</v>
      </c>
      <c r="H1079" t="str">
        <f>"S"</f>
        <v>S</v>
      </c>
      <c r="I1079" t="str">
        <f t="shared" si="222"/>
        <v>00</v>
      </c>
      <c r="J1079" t="s">
        <v>25</v>
      </c>
      <c r="K1079" s="1">
        <v>2811.76</v>
      </c>
    </row>
    <row r="1080" spans="1:11" x14ac:dyDescent="0.35">
      <c r="A1080">
        <v>199</v>
      </c>
      <c r="B1080" t="str">
        <f t="shared" si="224"/>
        <v>21</v>
      </c>
      <c r="C1080">
        <v>6146</v>
      </c>
      <c r="D1080" t="str">
        <f t="shared" si="223"/>
        <v>00</v>
      </c>
      <c r="E1080" t="str">
        <f t="shared" si="225"/>
        <v>999</v>
      </c>
      <c r="F1080">
        <v>6</v>
      </c>
      <c r="G1080" t="str">
        <f>"24"</f>
        <v>24</v>
      </c>
      <c r="H1080" t="str">
        <f>"0"</f>
        <v>0</v>
      </c>
      <c r="I1080" t="str">
        <f t="shared" si="222"/>
        <v>00</v>
      </c>
      <c r="J1080" t="s">
        <v>25</v>
      </c>
      <c r="K1080">
        <v>409.29</v>
      </c>
    </row>
    <row r="1081" spans="1:11" x14ac:dyDescent="0.35">
      <c r="A1081">
        <v>199</v>
      </c>
      <c r="B1081" t="str">
        <f t="shared" si="224"/>
        <v>21</v>
      </c>
      <c r="C1081">
        <v>6146</v>
      </c>
      <c r="D1081" t="str">
        <f t="shared" si="223"/>
        <v>00</v>
      </c>
      <c r="E1081" t="str">
        <f t="shared" si="225"/>
        <v>999</v>
      </c>
      <c r="F1081">
        <v>6</v>
      </c>
      <c r="G1081" t="str">
        <f>"99"</f>
        <v>99</v>
      </c>
      <c r="H1081" t="str">
        <f>"0"</f>
        <v>0</v>
      </c>
      <c r="I1081" t="str">
        <f t="shared" si="222"/>
        <v>00</v>
      </c>
      <c r="J1081" t="s">
        <v>25</v>
      </c>
      <c r="K1081" s="1">
        <v>30601.22</v>
      </c>
    </row>
    <row r="1082" spans="1:11" x14ac:dyDescent="0.35">
      <c r="A1082">
        <v>199</v>
      </c>
      <c r="B1082" t="str">
        <f t="shared" si="224"/>
        <v>21</v>
      </c>
      <c r="C1082">
        <v>6269</v>
      </c>
      <c r="D1082" t="str">
        <f t="shared" si="223"/>
        <v>00</v>
      </c>
      <c r="E1082" t="str">
        <f t="shared" si="225"/>
        <v>999</v>
      </c>
      <c r="F1082">
        <v>6</v>
      </c>
      <c r="G1082" t="str">
        <f>"23"</f>
        <v>23</v>
      </c>
      <c r="H1082" t="str">
        <f>"S"</f>
        <v>S</v>
      </c>
      <c r="I1082" t="str">
        <f>"WF"</f>
        <v>WF</v>
      </c>
      <c r="J1082" t="s">
        <v>38</v>
      </c>
      <c r="K1082" s="1">
        <v>10528.56</v>
      </c>
    </row>
    <row r="1083" spans="1:11" x14ac:dyDescent="0.35">
      <c r="A1083">
        <v>199</v>
      </c>
      <c r="B1083" t="str">
        <f t="shared" si="224"/>
        <v>21</v>
      </c>
      <c r="C1083">
        <v>6269</v>
      </c>
      <c r="D1083" t="str">
        <f t="shared" si="223"/>
        <v>00</v>
      </c>
      <c r="E1083" t="str">
        <f t="shared" si="225"/>
        <v>999</v>
      </c>
      <c r="F1083">
        <v>6</v>
      </c>
      <c r="G1083" t="str">
        <f>"23"</f>
        <v>23</v>
      </c>
      <c r="H1083" t="str">
        <f>"S"</f>
        <v>S</v>
      </c>
      <c r="I1083" t="str">
        <f>"XX"</f>
        <v>XX</v>
      </c>
      <c r="J1083" t="s">
        <v>186</v>
      </c>
      <c r="K1083">
        <v>0</v>
      </c>
    </row>
    <row r="1084" spans="1:11" x14ac:dyDescent="0.35">
      <c r="A1084">
        <v>199</v>
      </c>
      <c r="B1084" t="str">
        <f t="shared" si="224"/>
        <v>21</v>
      </c>
      <c r="C1084">
        <v>6269</v>
      </c>
      <c r="D1084" t="str">
        <f t="shared" si="223"/>
        <v>00</v>
      </c>
      <c r="E1084" t="str">
        <f t="shared" si="225"/>
        <v>999</v>
      </c>
      <c r="F1084">
        <v>6</v>
      </c>
      <c r="G1084" t="str">
        <f>"99"</f>
        <v>99</v>
      </c>
      <c r="H1084" t="str">
        <f>"0"</f>
        <v>0</v>
      </c>
      <c r="I1084" t="str">
        <f>"WF"</f>
        <v>WF</v>
      </c>
      <c r="J1084" t="s">
        <v>38</v>
      </c>
      <c r="K1084" s="1">
        <v>5430.72</v>
      </c>
    </row>
    <row r="1085" spans="1:11" x14ac:dyDescent="0.35">
      <c r="A1085">
        <v>199</v>
      </c>
      <c r="B1085" t="str">
        <f t="shared" si="224"/>
        <v>21</v>
      </c>
      <c r="C1085">
        <v>6299</v>
      </c>
      <c r="D1085" t="str">
        <f t="shared" si="223"/>
        <v>00</v>
      </c>
      <c r="E1085" t="str">
        <f t="shared" si="225"/>
        <v>999</v>
      </c>
      <c r="F1085">
        <v>6</v>
      </c>
      <c r="G1085" t="str">
        <f>"23"</f>
        <v>23</v>
      </c>
      <c r="H1085" t="str">
        <f>"S"</f>
        <v>S</v>
      </c>
      <c r="I1085" t="str">
        <f>"00"</f>
        <v>00</v>
      </c>
      <c r="J1085" t="s">
        <v>337</v>
      </c>
      <c r="K1085" s="1">
        <v>5000</v>
      </c>
    </row>
    <row r="1086" spans="1:11" x14ac:dyDescent="0.35">
      <c r="A1086">
        <v>199</v>
      </c>
      <c r="B1086" t="str">
        <f t="shared" si="224"/>
        <v>21</v>
      </c>
      <c r="C1086">
        <v>6399</v>
      </c>
      <c r="D1086" t="str">
        <f t="shared" si="223"/>
        <v>00</v>
      </c>
      <c r="E1086" t="str">
        <f>"001"</f>
        <v>001</v>
      </c>
      <c r="F1086">
        <v>6</v>
      </c>
      <c r="G1086" t="str">
        <f>"22"</f>
        <v>22</v>
      </c>
      <c r="H1086" t="str">
        <f>"0"</f>
        <v>0</v>
      </c>
      <c r="I1086" t="str">
        <f>"RB"</f>
        <v>RB</v>
      </c>
      <c r="J1086" t="s">
        <v>338</v>
      </c>
      <c r="K1086">
        <v>500</v>
      </c>
    </row>
    <row r="1087" spans="1:11" x14ac:dyDescent="0.35">
      <c r="A1087">
        <v>199</v>
      </c>
      <c r="B1087" t="str">
        <f t="shared" si="224"/>
        <v>21</v>
      </c>
      <c r="C1087">
        <v>6399</v>
      </c>
      <c r="D1087" t="str">
        <f t="shared" si="223"/>
        <v>00</v>
      </c>
      <c r="E1087" t="str">
        <f>"999"</f>
        <v>999</v>
      </c>
      <c r="F1087">
        <v>6</v>
      </c>
      <c r="G1087" t="str">
        <f>"23"</f>
        <v>23</v>
      </c>
      <c r="H1087" t="str">
        <f>"S"</f>
        <v>S</v>
      </c>
      <c r="I1087" t="str">
        <f>"00"</f>
        <v>00</v>
      </c>
      <c r="J1087" t="s">
        <v>339</v>
      </c>
      <c r="K1087" s="1">
        <v>7500</v>
      </c>
    </row>
    <row r="1088" spans="1:11" x14ac:dyDescent="0.35">
      <c r="A1088">
        <v>199</v>
      </c>
      <c r="B1088" t="str">
        <f t="shared" si="224"/>
        <v>21</v>
      </c>
      <c r="C1088">
        <v>6399</v>
      </c>
      <c r="D1088" t="str">
        <f t="shared" si="223"/>
        <v>00</v>
      </c>
      <c r="E1088" t="str">
        <f>"999"</f>
        <v>999</v>
      </c>
      <c r="F1088">
        <v>6</v>
      </c>
      <c r="G1088" t="str">
        <f>"25"</f>
        <v>25</v>
      </c>
      <c r="H1088" t="str">
        <f>"S"</f>
        <v>S</v>
      </c>
      <c r="I1088" t="str">
        <f>"00"</f>
        <v>00</v>
      </c>
      <c r="J1088" t="s">
        <v>340</v>
      </c>
      <c r="K1088">
        <v>150</v>
      </c>
    </row>
    <row r="1089" spans="1:11" x14ac:dyDescent="0.35">
      <c r="A1089">
        <v>199</v>
      </c>
      <c r="B1089" t="str">
        <f t="shared" si="224"/>
        <v>21</v>
      </c>
      <c r="C1089">
        <v>6399</v>
      </c>
      <c r="D1089" t="str">
        <f t="shared" si="223"/>
        <v>00</v>
      </c>
      <c r="E1089" t="str">
        <f>"999"</f>
        <v>999</v>
      </c>
      <c r="F1089">
        <v>6</v>
      </c>
      <c r="G1089" t="str">
        <f>"99"</f>
        <v>99</v>
      </c>
      <c r="H1089" t="str">
        <f>"0"</f>
        <v>0</v>
      </c>
      <c r="I1089" t="str">
        <f>"CR"</f>
        <v>CR</v>
      </c>
      <c r="J1089" t="s">
        <v>341</v>
      </c>
      <c r="K1089" s="1">
        <v>5000</v>
      </c>
    </row>
    <row r="1090" spans="1:11" x14ac:dyDescent="0.35">
      <c r="A1090">
        <v>199</v>
      </c>
      <c r="B1090" t="str">
        <f t="shared" si="224"/>
        <v>21</v>
      </c>
      <c r="C1090">
        <v>6399</v>
      </c>
      <c r="D1090" t="str">
        <f>"02"</f>
        <v>02</v>
      </c>
      <c r="E1090" t="str">
        <f>"999"</f>
        <v>999</v>
      </c>
      <c r="F1090">
        <v>6</v>
      </c>
      <c r="G1090" t="str">
        <f>"23"</f>
        <v>23</v>
      </c>
      <c r="H1090" t="str">
        <f>"S"</f>
        <v>S</v>
      </c>
      <c r="I1090" t="str">
        <f>"00"</f>
        <v>00</v>
      </c>
      <c r="J1090" t="s">
        <v>339</v>
      </c>
      <c r="K1090" s="1">
        <v>5000</v>
      </c>
    </row>
    <row r="1091" spans="1:11" x14ac:dyDescent="0.35">
      <c r="A1091">
        <v>199</v>
      </c>
      <c r="B1091" t="str">
        <f t="shared" si="224"/>
        <v>21</v>
      </c>
      <c r="C1091">
        <v>6411</v>
      </c>
      <c r="D1091" t="str">
        <f>"00"</f>
        <v>00</v>
      </c>
      <c r="E1091" t="str">
        <f>"001"</f>
        <v>001</v>
      </c>
      <c r="F1091">
        <v>6</v>
      </c>
      <c r="G1091" t="str">
        <f>"22"</f>
        <v>22</v>
      </c>
      <c r="H1091" t="str">
        <f>"S"</f>
        <v>S</v>
      </c>
      <c r="I1091" t="str">
        <f>"00"</f>
        <v>00</v>
      </c>
      <c r="J1091" t="s">
        <v>342</v>
      </c>
      <c r="K1091" s="1">
        <v>1000</v>
      </c>
    </row>
    <row r="1092" spans="1:11" x14ac:dyDescent="0.35">
      <c r="A1092">
        <v>199</v>
      </c>
      <c r="B1092" t="str">
        <f t="shared" si="224"/>
        <v>21</v>
      </c>
      <c r="C1092">
        <v>6411</v>
      </c>
      <c r="D1092" t="str">
        <f>"00"</f>
        <v>00</v>
      </c>
      <c r="E1092" t="str">
        <f>"001"</f>
        <v>001</v>
      </c>
      <c r="F1092">
        <v>6</v>
      </c>
      <c r="G1092" t="str">
        <f>"22"</f>
        <v>22</v>
      </c>
      <c r="H1092" t="str">
        <f>"S"</f>
        <v>S</v>
      </c>
      <c r="I1092" t="str">
        <f>"RB"</f>
        <v>RB</v>
      </c>
      <c r="J1092" t="s">
        <v>342</v>
      </c>
      <c r="K1092" s="1">
        <v>3700</v>
      </c>
    </row>
    <row r="1093" spans="1:11" x14ac:dyDescent="0.35">
      <c r="A1093">
        <v>199</v>
      </c>
      <c r="B1093" t="str">
        <f t="shared" si="224"/>
        <v>21</v>
      </c>
      <c r="C1093">
        <v>6411</v>
      </c>
      <c r="D1093" t="str">
        <f>"00"</f>
        <v>00</v>
      </c>
      <c r="E1093" t="str">
        <f>"999"</f>
        <v>999</v>
      </c>
      <c r="F1093">
        <v>6</v>
      </c>
      <c r="G1093" t="str">
        <f>"23"</f>
        <v>23</v>
      </c>
      <c r="H1093" t="str">
        <f>"S"</f>
        <v>S</v>
      </c>
      <c r="I1093" t="str">
        <f>"00"</f>
        <v>00</v>
      </c>
      <c r="J1093" t="s">
        <v>343</v>
      </c>
      <c r="K1093" s="1">
        <v>2500</v>
      </c>
    </row>
    <row r="1094" spans="1:11" x14ac:dyDescent="0.35">
      <c r="A1094">
        <v>199</v>
      </c>
      <c r="B1094" t="str">
        <f t="shared" si="224"/>
        <v>21</v>
      </c>
      <c r="C1094">
        <v>6411</v>
      </c>
      <c r="D1094" t="str">
        <f>"00"</f>
        <v>00</v>
      </c>
      <c r="E1094" t="str">
        <f>"999"</f>
        <v>999</v>
      </c>
      <c r="F1094">
        <v>6</v>
      </c>
      <c r="G1094" t="str">
        <f>"99"</f>
        <v>99</v>
      </c>
      <c r="H1094" t="str">
        <f>"0"</f>
        <v>0</v>
      </c>
      <c r="I1094" t="str">
        <f>"00"</f>
        <v>00</v>
      </c>
      <c r="J1094" t="s">
        <v>344</v>
      </c>
      <c r="K1094" s="1">
        <v>1000</v>
      </c>
    </row>
    <row r="1095" spans="1:11" x14ac:dyDescent="0.35">
      <c r="A1095">
        <v>199</v>
      </c>
      <c r="B1095" t="str">
        <f t="shared" si="224"/>
        <v>21</v>
      </c>
      <c r="C1095">
        <v>6411</v>
      </c>
      <c r="D1095" t="str">
        <f>"02"</f>
        <v>02</v>
      </c>
      <c r="E1095" t="str">
        <f>"999"</f>
        <v>999</v>
      </c>
      <c r="F1095">
        <v>6</v>
      </c>
      <c r="G1095" t="str">
        <f>"23"</f>
        <v>23</v>
      </c>
      <c r="H1095" t="str">
        <f>"S"</f>
        <v>S</v>
      </c>
      <c r="I1095" t="str">
        <f>"00"</f>
        <v>00</v>
      </c>
      <c r="J1095" t="s">
        <v>343</v>
      </c>
      <c r="K1095" s="1">
        <v>1000</v>
      </c>
    </row>
    <row r="1096" spans="1:11" x14ac:dyDescent="0.35">
      <c r="A1096">
        <v>199</v>
      </c>
      <c r="B1096" t="str">
        <f t="shared" si="224"/>
        <v>21</v>
      </c>
      <c r="C1096">
        <v>6419</v>
      </c>
      <c r="D1096" t="str">
        <f t="shared" ref="D1096:D1110" si="226">"00"</f>
        <v>00</v>
      </c>
      <c r="E1096" t="str">
        <f>"999"</f>
        <v>999</v>
      </c>
      <c r="F1096">
        <v>6</v>
      </c>
      <c r="G1096" t="str">
        <f>"23"</f>
        <v>23</v>
      </c>
      <c r="H1096" t="str">
        <f>"S"</f>
        <v>S</v>
      </c>
      <c r="I1096" t="str">
        <f>"00"</f>
        <v>00</v>
      </c>
      <c r="J1096" t="s">
        <v>345</v>
      </c>
      <c r="K1096">
        <v>500</v>
      </c>
    </row>
    <row r="1097" spans="1:11" x14ac:dyDescent="0.35">
      <c r="A1097">
        <v>199</v>
      </c>
      <c r="B1097" t="str">
        <f t="shared" si="224"/>
        <v>21</v>
      </c>
      <c r="C1097">
        <v>6499</v>
      </c>
      <c r="D1097" t="str">
        <f t="shared" si="226"/>
        <v>00</v>
      </c>
      <c r="E1097" t="str">
        <f>"001"</f>
        <v>001</v>
      </c>
      <c r="F1097">
        <v>6</v>
      </c>
      <c r="G1097" t="str">
        <f>"22"</f>
        <v>22</v>
      </c>
      <c r="H1097" t="str">
        <f>"0"</f>
        <v>0</v>
      </c>
      <c r="I1097" t="str">
        <f>"RB"</f>
        <v>RB</v>
      </c>
      <c r="J1097" t="s">
        <v>346</v>
      </c>
      <c r="K1097">
        <v>500</v>
      </c>
    </row>
    <row r="1098" spans="1:11" x14ac:dyDescent="0.35">
      <c r="A1098">
        <v>199</v>
      </c>
      <c r="B1098" t="str">
        <f t="shared" si="224"/>
        <v>21</v>
      </c>
      <c r="C1098">
        <v>6499</v>
      </c>
      <c r="D1098" t="str">
        <f t="shared" si="226"/>
        <v>00</v>
      </c>
      <c r="E1098" t="str">
        <f>"999"</f>
        <v>999</v>
      </c>
      <c r="F1098">
        <v>6</v>
      </c>
      <c r="G1098" t="str">
        <f>"23"</f>
        <v>23</v>
      </c>
      <c r="H1098" t="str">
        <f>"S"</f>
        <v>S</v>
      </c>
      <c r="I1098" t="str">
        <f>"00"</f>
        <v>00</v>
      </c>
      <c r="J1098" t="s">
        <v>347</v>
      </c>
      <c r="K1098">
        <v>0</v>
      </c>
    </row>
    <row r="1099" spans="1:11" x14ac:dyDescent="0.35">
      <c r="A1099">
        <v>199</v>
      </c>
      <c r="B1099" t="str">
        <f t="shared" si="224"/>
        <v>21</v>
      </c>
      <c r="C1099">
        <v>6499</v>
      </c>
      <c r="D1099" t="str">
        <f t="shared" si="226"/>
        <v>00</v>
      </c>
      <c r="E1099" t="str">
        <f>"999"</f>
        <v>999</v>
      </c>
      <c r="F1099">
        <v>6</v>
      </c>
      <c r="G1099" t="str">
        <f>"99"</f>
        <v>99</v>
      </c>
      <c r="H1099" t="str">
        <f t="shared" ref="H1099:H1109" si="227">"0"</f>
        <v>0</v>
      </c>
      <c r="I1099" t="str">
        <f>"CR"</f>
        <v>CR</v>
      </c>
      <c r="J1099" t="s">
        <v>348</v>
      </c>
      <c r="K1099" s="1">
        <v>2000</v>
      </c>
    </row>
    <row r="1100" spans="1:11" x14ac:dyDescent="0.35">
      <c r="A1100">
        <v>199</v>
      </c>
      <c r="B1100" t="str">
        <f t="shared" ref="B1100:B1131" si="228">"23"</f>
        <v>23</v>
      </c>
      <c r="C1100">
        <v>6119</v>
      </c>
      <c r="D1100" t="str">
        <f t="shared" si="226"/>
        <v>00</v>
      </c>
      <c r="E1100" t="str">
        <f>"001"</f>
        <v>001</v>
      </c>
      <c r="F1100">
        <v>6</v>
      </c>
      <c r="G1100" t="str">
        <f>"31"</f>
        <v>31</v>
      </c>
      <c r="H1100" t="str">
        <f t="shared" si="227"/>
        <v>0</v>
      </c>
      <c r="I1100" t="str">
        <f t="shared" ref="I1100:I1131" si="229">"00"</f>
        <v>00</v>
      </c>
      <c r="J1100" t="s">
        <v>132</v>
      </c>
      <c r="K1100" s="1">
        <v>38110</v>
      </c>
    </row>
    <row r="1101" spans="1:11" x14ac:dyDescent="0.35">
      <c r="A1101">
        <v>199</v>
      </c>
      <c r="B1101" t="str">
        <f t="shared" si="228"/>
        <v>23</v>
      </c>
      <c r="C1101">
        <v>6119</v>
      </c>
      <c r="D1101" t="str">
        <f t="shared" si="226"/>
        <v>00</v>
      </c>
      <c r="E1101" t="str">
        <f>"001"</f>
        <v>001</v>
      </c>
      <c r="F1101">
        <v>6</v>
      </c>
      <c r="G1101" t="str">
        <f t="shared" ref="G1101:G1119" si="230">"99"</f>
        <v>99</v>
      </c>
      <c r="H1101" t="str">
        <f t="shared" si="227"/>
        <v>0</v>
      </c>
      <c r="I1101" t="str">
        <f t="shared" si="229"/>
        <v>00</v>
      </c>
      <c r="J1101" t="s">
        <v>132</v>
      </c>
      <c r="K1101" s="1">
        <v>280286</v>
      </c>
    </row>
    <row r="1102" spans="1:11" x14ac:dyDescent="0.35">
      <c r="A1102">
        <v>199</v>
      </c>
      <c r="B1102" t="str">
        <f t="shared" si="228"/>
        <v>23</v>
      </c>
      <c r="C1102">
        <v>6119</v>
      </c>
      <c r="D1102" t="str">
        <f t="shared" si="226"/>
        <v>00</v>
      </c>
      <c r="E1102" t="str">
        <f>"041"</f>
        <v>041</v>
      </c>
      <c r="F1102">
        <v>6</v>
      </c>
      <c r="G1102" t="str">
        <f t="shared" si="230"/>
        <v>99</v>
      </c>
      <c r="H1102" t="str">
        <f t="shared" si="227"/>
        <v>0</v>
      </c>
      <c r="I1102" t="str">
        <f t="shared" si="229"/>
        <v>00</v>
      </c>
      <c r="J1102" t="s">
        <v>132</v>
      </c>
      <c r="K1102" s="1">
        <v>226357</v>
      </c>
    </row>
    <row r="1103" spans="1:11" x14ac:dyDescent="0.35">
      <c r="A1103">
        <v>199</v>
      </c>
      <c r="B1103" t="str">
        <f t="shared" si="228"/>
        <v>23</v>
      </c>
      <c r="C1103">
        <v>6119</v>
      </c>
      <c r="D1103" t="str">
        <f t="shared" si="226"/>
        <v>00</v>
      </c>
      <c r="E1103" t="str">
        <f>"042"</f>
        <v>042</v>
      </c>
      <c r="F1103">
        <v>6</v>
      </c>
      <c r="G1103" t="str">
        <f t="shared" si="230"/>
        <v>99</v>
      </c>
      <c r="H1103" t="str">
        <f t="shared" si="227"/>
        <v>0</v>
      </c>
      <c r="I1103" t="str">
        <f t="shared" si="229"/>
        <v>00</v>
      </c>
      <c r="J1103" t="s">
        <v>132</v>
      </c>
      <c r="K1103" s="1">
        <v>76447</v>
      </c>
    </row>
    <row r="1104" spans="1:11" x14ac:dyDescent="0.35">
      <c r="A1104">
        <v>199</v>
      </c>
      <c r="B1104" t="str">
        <f t="shared" si="228"/>
        <v>23</v>
      </c>
      <c r="C1104">
        <v>6119</v>
      </c>
      <c r="D1104" t="str">
        <f t="shared" si="226"/>
        <v>00</v>
      </c>
      <c r="E1104" t="str">
        <f>"101"</f>
        <v>101</v>
      </c>
      <c r="F1104">
        <v>6</v>
      </c>
      <c r="G1104" t="str">
        <f t="shared" si="230"/>
        <v>99</v>
      </c>
      <c r="H1104" t="str">
        <f t="shared" si="227"/>
        <v>0</v>
      </c>
      <c r="I1104" t="str">
        <f t="shared" si="229"/>
        <v>00</v>
      </c>
      <c r="J1104" t="s">
        <v>132</v>
      </c>
      <c r="K1104" s="1">
        <v>152668</v>
      </c>
    </row>
    <row r="1105" spans="1:11" x14ac:dyDescent="0.35">
      <c r="A1105">
        <v>199</v>
      </c>
      <c r="B1105" t="str">
        <f t="shared" si="228"/>
        <v>23</v>
      </c>
      <c r="C1105">
        <v>6119</v>
      </c>
      <c r="D1105" t="str">
        <f t="shared" si="226"/>
        <v>00</v>
      </c>
      <c r="E1105" t="str">
        <f>"102"</f>
        <v>102</v>
      </c>
      <c r="F1105">
        <v>6</v>
      </c>
      <c r="G1105" t="str">
        <f t="shared" si="230"/>
        <v>99</v>
      </c>
      <c r="H1105" t="str">
        <f t="shared" si="227"/>
        <v>0</v>
      </c>
      <c r="I1105" t="str">
        <f t="shared" si="229"/>
        <v>00</v>
      </c>
      <c r="J1105" t="s">
        <v>132</v>
      </c>
      <c r="K1105" s="1">
        <v>85000</v>
      </c>
    </row>
    <row r="1106" spans="1:11" x14ac:dyDescent="0.35">
      <c r="A1106">
        <v>199</v>
      </c>
      <c r="B1106" t="str">
        <f t="shared" si="228"/>
        <v>23</v>
      </c>
      <c r="C1106">
        <v>6119</v>
      </c>
      <c r="D1106" t="str">
        <f t="shared" si="226"/>
        <v>00</v>
      </c>
      <c r="E1106" t="str">
        <f>"103"</f>
        <v>103</v>
      </c>
      <c r="F1106">
        <v>6</v>
      </c>
      <c r="G1106" t="str">
        <f t="shared" si="230"/>
        <v>99</v>
      </c>
      <c r="H1106" t="str">
        <f t="shared" si="227"/>
        <v>0</v>
      </c>
      <c r="I1106" t="str">
        <f t="shared" si="229"/>
        <v>00</v>
      </c>
      <c r="J1106" t="s">
        <v>132</v>
      </c>
      <c r="K1106" s="1">
        <v>148768</v>
      </c>
    </row>
    <row r="1107" spans="1:11" x14ac:dyDescent="0.35">
      <c r="A1107">
        <v>199</v>
      </c>
      <c r="B1107" t="str">
        <f t="shared" si="228"/>
        <v>23</v>
      </c>
      <c r="C1107">
        <v>6119</v>
      </c>
      <c r="D1107" t="str">
        <f t="shared" si="226"/>
        <v>00</v>
      </c>
      <c r="E1107" t="str">
        <f>"105"</f>
        <v>105</v>
      </c>
      <c r="F1107">
        <v>6</v>
      </c>
      <c r="G1107" t="str">
        <f t="shared" si="230"/>
        <v>99</v>
      </c>
      <c r="H1107" t="str">
        <f t="shared" si="227"/>
        <v>0</v>
      </c>
      <c r="I1107" t="str">
        <f t="shared" si="229"/>
        <v>00</v>
      </c>
      <c r="J1107" t="s">
        <v>132</v>
      </c>
      <c r="K1107" s="1">
        <v>29148</v>
      </c>
    </row>
    <row r="1108" spans="1:11" x14ac:dyDescent="0.35">
      <c r="A1108">
        <v>199</v>
      </c>
      <c r="B1108" t="str">
        <f t="shared" si="228"/>
        <v>23</v>
      </c>
      <c r="C1108">
        <v>6119</v>
      </c>
      <c r="D1108" t="str">
        <f t="shared" si="226"/>
        <v>00</v>
      </c>
      <c r="E1108" t="str">
        <f>"107"</f>
        <v>107</v>
      </c>
      <c r="F1108">
        <v>6</v>
      </c>
      <c r="G1108" t="str">
        <f t="shared" si="230"/>
        <v>99</v>
      </c>
      <c r="H1108" t="str">
        <f t="shared" si="227"/>
        <v>0</v>
      </c>
      <c r="I1108" t="str">
        <f t="shared" si="229"/>
        <v>00</v>
      </c>
      <c r="J1108" t="s">
        <v>132</v>
      </c>
      <c r="K1108" s="1">
        <v>115924</v>
      </c>
    </row>
    <row r="1109" spans="1:11" x14ac:dyDescent="0.35">
      <c r="A1109">
        <v>199</v>
      </c>
      <c r="B1109" t="str">
        <f t="shared" si="228"/>
        <v>23</v>
      </c>
      <c r="C1109">
        <v>6119</v>
      </c>
      <c r="D1109" t="str">
        <f t="shared" si="226"/>
        <v>00</v>
      </c>
      <c r="E1109" t="str">
        <f>"999"</f>
        <v>999</v>
      </c>
      <c r="F1109">
        <v>6</v>
      </c>
      <c r="G1109" t="str">
        <f t="shared" si="230"/>
        <v>99</v>
      </c>
      <c r="H1109" t="str">
        <f t="shared" si="227"/>
        <v>0</v>
      </c>
      <c r="I1109" t="str">
        <f t="shared" si="229"/>
        <v>00</v>
      </c>
      <c r="J1109" t="s">
        <v>132</v>
      </c>
      <c r="K1109" s="1">
        <v>62460.2</v>
      </c>
    </row>
    <row r="1110" spans="1:11" x14ac:dyDescent="0.35">
      <c r="A1110">
        <v>199</v>
      </c>
      <c r="B1110" t="str">
        <f t="shared" si="228"/>
        <v>23</v>
      </c>
      <c r="C1110">
        <v>6119</v>
      </c>
      <c r="D1110" t="str">
        <f t="shared" si="226"/>
        <v>00</v>
      </c>
      <c r="E1110" t="str">
        <f>"999"</f>
        <v>999</v>
      </c>
      <c r="F1110">
        <v>6</v>
      </c>
      <c r="G1110" t="str">
        <f t="shared" si="230"/>
        <v>99</v>
      </c>
      <c r="H1110" t="str">
        <f>"R"</f>
        <v>R</v>
      </c>
      <c r="I1110" t="str">
        <f t="shared" si="229"/>
        <v>00</v>
      </c>
      <c r="J1110" t="s">
        <v>144</v>
      </c>
      <c r="K1110" s="1">
        <v>150000</v>
      </c>
    </row>
    <row r="1111" spans="1:11" x14ac:dyDescent="0.35">
      <c r="A1111">
        <v>199</v>
      </c>
      <c r="B1111" t="str">
        <f t="shared" si="228"/>
        <v>23</v>
      </c>
      <c r="C1111">
        <v>6119</v>
      </c>
      <c r="D1111" t="str">
        <f>"35"</f>
        <v>35</v>
      </c>
      <c r="E1111" t="str">
        <f>"001"</f>
        <v>001</v>
      </c>
      <c r="F1111">
        <v>6</v>
      </c>
      <c r="G1111" t="str">
        <f t="shared" si="230"/>
        <v>99</v>
      </c>
      <c r="H1111" t="str">
        <f t="shared" ref="H1111:H1142" si="231">"0"</f>
        <v>0</v>
      </c>
      <c r="I1111" t="str">
        <f t="shared" si="229"/>
        <v>00</v>
      </c>
      <c r="J1111" t="s">
        <v>132</v>
      </c>
      <c r="K1111">
        <v>0</v>
      </c>
    </row>
    <row r="1112" spans="1:11" x14ac:dyDescent="0.35">
      <c r="A1112">
        <v>199</v>
      </c>
      <c r="B1112" t="str">
        <f t="shared" si="228"/>
        <v>23</v>
      </c>
      <c r="C1112">
        <v>6129</v>
      </c>
      <c r="D1112" t="str">
        <f t="shared" ref="D1112:D1130" si="232">"00"</f>
        <v>00</v>
      </c>
      <c r="E1112" t="str">
        <f>"001"</f>
        <v>001</v>
      </c>
      <c r="F1112">
        <v>6</v>
      </c>
      <c r="G1112" t="str">
        <f t="shared" si="230"/>
        <v>99</v>
      </c>
      <c r="H1112" t="str">
        <f t="shared" si="231"/>
        <v>0</v>
      </c>
      <c r="I1112" t="str">
        <f t="shared" si="229"/>
        <v>00</v>
      </c>
      <c r="J1112" t="s">
        <v>146</v>
      </c>
      <c r="K1112" s="1">
        <v>168003</v>
      </c>
    </row>
    <row r="1113" spans="1:11" x14ac:dyDescent="0.35">
      <c r="A1113">
        <v>199</v>
      </c>
      <c r="B1113" t="str">
        <f t="shared" si="228"/>
        <v>23</v>
      </c>
      <c r="C1113">
        <v>6129</v>
      </c>
      <c r="D1113" t="str">
        <f t="shared" si="232"/>
        <v>00</v>
      </c>
      <c r="E1113" t="str">
        <f>"041"</f>
        <v>041</v>
      </c>
      <c r="F1113">
        <v>6</v>
      </c>
      <c r="G1113" t="str">
        <f t="shared" si="230"/>
        <v>99</v>
      </c>
      <c r="H1113" t="str">
        <f t="shared" si="231"/>
        <v>0</v>
      </c>
      <c r="I1113" t="str">
        <f t="shared" si="229"/>
        <v>00</v>
      </c>
      <c r="J1113" t="s">
        <v>146</v>
      </c>
      <c r="K1113" s="1">
        <v>70913</v>
      </c>
    </row>
    <row r="1114" spans="1:11" x14ac:dyDescent="0.35">
      <c r="A1114">
        <v>199</v>
      </c>
      <c r="B1114" t="str">
        <f t="shared" si="228"/>
        <v>23</v>
      </c>
      <c r="C1114">
        <v>6129</v>
      </c>
      <c r="D1114" t="str">
        <f t="shared" si="232"/>
        <v>00</v>
      </c>
      <c r="E1114" t="str">
        <f>"042"</f>
        <v>042</v>
      </c>
      <c r="F1114">
        <v>6</v>
      </c>
      <c r="G1114" t="str">
        <f t="shared" si="230"/>
        <v>99</v>
      </c>
      <c r="H1114" t="str">
        <f t="shared" si="231"/>
        <v>0</v>
      </c>
      <c r="I1114" t="str">
        <f t="shared" si="229"/>
        <v>00</v>
      </c>
      <c r="J1114" t="s">
        <v>146</v>
      </c>
      <c r="K1114" s="1">
        <v>49625</v>
      </c>
    </row>
    <row r="1115" spans="1:11" x14ac:dyDescent="0.35">
      <c r="A1115">
        <v>199</v>
      </c>
      <c r="B1115" t="str">
        <f t="shared" si="228"/>
        <v>23</v>
      </c>
      <c r="C1115">
        <v>6129</v>
      </c>
      <c r="D1115" t="str">
        <f t="shared" si="232"/>
        <v>00</v>
      </c>
      <c r="E1115" t="str">
        <f>"101"</f>
        <v>101</v>
      </c>
      <c r="F1115">
        <v>6</v>
      </c>
      <c r="G1115" t="str">
        <f t="shared" si="230"/>
        <v>99</v>
      </c>
      <c r="H1115" t="str">
        <f t="shared" si="231"/>
        <v>0</v>
      </c>
      <c r="I1115" t="str">
        <f t="shared" si="229"/>
        <v>00</v>
      </c>
      <c r="J1115" t="s">
        <v>146</v>
      </c>
      <c r="K1115" s="1">
        <v>49637</v>
      </c>
    </row>
    <row r="1116" spans="1:11" x14ac:dyDescent="0.35">
      <c r="A1116">
        <v>199</v>
      </c>
      <c r="B1116" t="str">
        <f t="shared" si="228"/>
        <v>23</v>
      </c>
      <c r="C1116">
        <v>6129</v>
      </c>
      <c r="D1116" t="str">
        <f t="shared" si="232"/>
        <v>00</v>
      </c>
      <c r="E1116" t="str">
        <f>"102"</f>
        <v>102</v>
      </c>
      <c r="F1116">
        <v>6</v>
      </c>
      <c r="G1116" t="str">
        <f t="shared" si="230"/>
        <v>99</v>
      </c>
      <c r="H1116" t="str">
        <f t="shared" si="231"/>
        <v>0</v>
      </c>
      <c r="I1116" t="str">
        <f t="shared" si="229"/>
        <v>00</v>
      </c>
      <c r="J1116" t="s">
        <v>146</v>
      </c>
      <c r="K1116" s="1">
        <v>41878</v>
      </c>
    </row>
    <row r="1117" spans="1:11" x14ac:dyDescent="0.35">
      <c r="A1117">
        <v>199</v>
      </c>
      <c r="B1117" t="str">
        <f t="shared" si="228"/>
        <v>23</v>
      </c>
      <c r="C1117">
        <v>6129</v>
      </c>
      <c r="D1117" t="str">
        <f t="shared" si="232"/>
        <v>00</v>
      </c>
      <c r="E1117" t="str">
        <f>"103"</f>
        <v>103</v>
      </c>
      <c r="F1117">
        <v>6</v>
      </c>
      <c r="G1117" t="str">
        <f t="shared" si="230"/>
        <v>99</v>
      </c>
      <c r="H1117" t="str">
        <f t="shared" si="231"/>
        <v>0</v>
      </c>
      <c r="I1117" t="str">
        <f t="shared" si="229"/>
        <v>00</v>
      </c>
      <c r="J1117" t="s">
        <v>146</v>
      </c>
      <c r="K1117" s="1">
        <v>50899</v>
      </c>
    </row>
    <row r="1118" spans="1:11" x14ac:dyDescent="0.35">
      <c r="A1118">
        <v>199</v>
      </c>
      <c r="B1118" t="str">
        <f t="shared" si="228"/>
        <v>23</v>
      </c>
      <c r="C1118">
        <v>6129</v>
      </c>
      <c r="D1118" t="str">
        <f t="shared" si="232"/>
        <v>00</v>
      </c>
      <c r="E1118" t="str">
        <f>"105"</f>
        <v>105</v>
      </c>
      <c r="F1118">
        <v>6</v>
      </c>
      <c r="G1118" t="str">
        <f t="shared" si="230"/>
        <v>99</v>
      </c>
      <c r="H1118" t="str">
        <f t="shared" si="231"/>
        <v>0</v>
      </c>
      <c r="I1118" t="str">
        <f t="shared" si="229"/>
        <v>00</v>
      </c>
      <c r="J1118" t="s">
        <v>146</v>
      </c>
      <c r="K1118" s="1">
        <v>27234</v>
      </c>
    </row>
    <row r="1119" spans="1:11" x14ac:dyDescent="0.35">
      <c r="A1119">
        <v>199</v>
      </c>
      <c r="B1119" t="str">
        <f t="shared" si="228"/>
        <v>23</v>
      </c>
      <c r="C1119">
        <v>6129</v>
      </c>
      <c r="D1119" t="str">
        <f t="shared" si="232"/>
        <v>00</v>
      </c>
      <c r="E1119" t="str">
        <f>"107"</f>
        <v>107</v>
      </c>
      <c r="F1119">
        <v>6</v>
      </c>
      <c r="G1119" t="str">
        <f t="shared" si="230"/>
        <v>99</v>
      </c>
      <c r="H1119" t="str">
        <f t="shared" si="231"/>
        <v>0</v>
      </c>
      <c r="I1119" t="str">
        <f t="shared" si="229"/>
        <v>00</v>
      </c>
      <c r="J1119" t="s">
        <v>146</v>
      </c>
      <c r="K1119" s="1">
        <v>56919</v>
      </c>
    </row>
    <row r="1120" spans="1:11" x14ac:dyDescent="0.35">
      <c r="A1120">
        <v>199</v>
      </c>
      <c r="B1120" t="str">
        <f t="shared" si="228"/>
        <v>23</v>
      </c>
      <c r="C1120">
        <v>6141</v>
      </c>
      <c r="D1120" t="str">
        <f t="shared" si="232"/>
        <v>00</v>
      </c>
      <c r="E1120" t="str">
        <f>"001"</f>
        <v>001</v>
      </c>
      <c r="F1120">
        <v>6</v>
      </c>
      <c r="G1120" t="str">
        <f>"22"</f>
        <v>22</v>
      </c>
      <c r="H1120" t="str">
        <f t="shared" si="231"/>
        <v>0</v>
      </c>
      <c r="I1120" t="str">
        <f t="shared" si="229"/>
        <v>00</v>
      </c>
      <c r="J1120" t="s">
        <v>23</v>
      </c>
      <c r="K1120">
        <v>0</v>
      </c>
    </row>
    <row r="1121" spans="1:11" x14ac:dyDescent="0.35">
      <c r="A1121">
        <v>199</v>
      </c>
      <c r="B1121" t="str">
        <f t="shared" si="228"/>
        <v>23</v>
      </c>
      <c r="C1121">
        <v>6141</v>
      </c>
      <c r="D1121" t="str">
        <f t="shared" si="232"/>
        <v>00</v>
      </c>
      <c r="E1121" t="str">
        <f>"001"</f>
        <v>001</v>
      </c>
      <c r="F1121">
        <v>6</v>
      </c>
      <c r="G1121" t="str">
        <f>"31"</f>
        <v>31</v>
      </c>
      <c r="H1121" t="str">
        <f t="shared" si="231"/>
        <v>0</v>
      </c>
      <c r="I1121" t="str">
        <f t="shared" si="229"/>
        <v>00</v>
      </c>
      <c r="J1121" t="s">
        <v>23</v>
      </c>
      <c r="K1121">
        <v>504.77</v>
      </c>
    </row>
    <row r="1122" spans="1:11" x14ac:dyDescent="0.35">
      <c r="A1122">
        <v>199</v>
      </c>
      <c r="B1122" t="str">
        <f t="shared" si="228"/>
        <v>23</v>
      </c>
      <c r="C1122">
        <v>6141</v>
      </c>
      <c r="D1122" t="str">
        <f t="shared" si="232"/>
        <v>00</v>
      </c>
      <c r="E1122" t="str">
        <f>"001"</f>
        <v>001</v>
      </c>
      <c r="F1122">
        <v>6</v>
      </c>
      <c r="G1122" t="str">
        <f t="shared" ref="G1122:G1131" si="233">"99"</f>
        <v>99</v>
      </c>
      <c r="H1122" t="str">
        <f t="shared" si="231"/>
        <v>0</v>
      </c>
      <c r="I1122" t="str">
        <f t="shared" si="229"/>
        <v>00</v>
      </c>
      <c r="J1122" t="s">
        <v>23</v>
      </c>
      <c r="K1122" s="1">
        <v>6053.01</v>
      </c>
    </row>
    <row r="1123" spans="1:11" x14ac:dyDescent="0.35">
      <c r="A1123">
        <v>199</v>
      </c>
      <c r="B1123" t="str">
        <f t="shared" si="228"/>
        <v>23</v>
      </c>
      <c r="C1123">
        <v>6141</v>
      </c>
      <c r="D1123" t="str">
        <f t="shared" si="232"/>
        <v>00</v>
      </c>
      <c r="E1123" t="str">
        <f>"041"</f>
        <v>041</v>
      </c>
      <c r="F1123">
        <v>6</v>
      </c>
      <c r="G1123" t="str">
        <f t="shared" si="233"/>
        <v>99</v>
      </c>
      <c r="H1123" t="str">
        <f t="shared" si="231"/>
        <v>0</v>
      </c>
      <c r="I1123" t="str">
        <f t="shared" si="229"/>
        <v>00</v>
      </c>
      <c r="J1123" t="s">
        <v>23</v>
      </c>
      <c r="K1123" s="1">
        <v>3802.41</v>
      </c>
    </row>
    <row r="1124" spans="1:11" x14ac:dyDescent="0.35">
      <c r="A1124">
        <v>199</v>
      </c>
      <c r="B1124" t="str">
        <f t="shared" si="228"/>
        <v>23</v>
      </c>
      <c r="C1124">
        <v>6141</v>
      </c>
      <c r="D1124" t="str">
        <f t="shared" si="232"/>
        <v>00</v>
      </c>
      <c r="E1124" t="str">
        <f>"042"</f>
        <v>042</v>
      </c>
      <c r="F1124">
        <v>6</v>
      </c>
      <c r="G1124" t="str">
        <f t="shared" si="233"/>
        <v>99</v>
      </c>
      <c r="H1124" t="str">
        <f t="shared" si="231"/>
        <v>0</v>
      </c>
      <c r="I1124" t="str">
        <f t="shared" si="229"/>
        <v>00</v>
      </c>
      <c r="J1124" t="s">
        <v>23</v>
      </c>
      <c r="K1124">
        <v>712.62</v>
      </c>
    </row>
    <row r="1125" spans="1:11" x14ac:dyDescent="0.35">
      <c r="A1125">
        <v>199</v>
      </c>
      <c r="B1125" t="str">
        <f t="shared" si="228"/>
        <v>23</v>
      </c>
      <c r="C1125">
        <v>6141</v>
      </c>
      <c r="D1125" t="str">
        <f t="shared" si="232"/>
        <v>00</v>
      </c>
      <c r="E1125" t="str">
        <f>"101"</f>
        <v>101</v>
      </c>
      <c r="F1125">
        <v>6</v>
      </c>
      <c r="G1125" t="str">
        <f t="shared" si="233"/>
        <v>99</v>
      </c>
      <c r="H1125" t="str">
        <f t="shared" si="231"/>
        <v>0</v>
      </c>
      <c r="I1125" t="str">
        <f t="shared" si="229"/>
        <v>00</v>
      </c>
      <c r="J1125" t="s">
        <v>23</v>
      </c>
      <c r="K1125" s="1">
        <v>2807.77</v>
      </c>
    </row>
    <row r="1126" spans="1:11" x14ac:dyDescent="0.35">
      <c r="A1126">
        <v>199</v>
      </c>
      <c r="B1126" t="str">
        <f t="shared" si="228"/>
        <v>23</v>
      </c>
      <c r="C1126">
        <v>6141</v>
      </c>
      <c r="D1126" t="str">
        <f t="shared" si="232"/>
        <v>00</v>
      </c>
      <c r="E1126" t="str">
        <f>"102"</f>
        <v>102</v>
      </c>
      <c r="F1126">
        <v>6</v>
      </c>
      <c r="G1126" t="str">
        <f t="shared" si="233"/>
        <v>99</v>
      </c>
      <c r="H1126" t="str">
        <f t="shared" si="231"/>
        <v>0</v>
      </c>
      <c r="I1126" t="str">
        <f t="shared" si="229"/>
        <v>00</v>
      </c>
      <c r="J1126" t="s">
        <v>23</v>
      </c>
      <c r="K1126" s="1">
        <v>1824.07</v>
      </c>
    </row>
    <row r="1127" spans="1:11" x14ac:dyDescent="0.35">
      <c r="A1127">
        <v>199</v>
      </c>
      <c r="B1127" t="str">
        <f t="shared" si="228"/>
        <v>23</v>
      </c>
      <c r="C1127">
        <v>6141</v>
      </c>
      <c r="D1127" t="str">
        <f t="shared" si="232"/>
        <v>00</v>
      </c>
      <c r="E1127" t="str">
        <f>"103"</f>
        <v>103</v>
      </c>
      <c r="F1127">
        <v>6</v>
      </c>
      <c r="G1127" t="str">
        <f t="shared" si="233"/>
        <v>99</v>
      </c>
      <c r="H1127" t="str">
        <f t="shared" si="231"/>
        <v>0</v>
      </c>
      <c r="I1127" t="str">
        <f t="shared" si="229"/>
        <v>00</v>
      </c>
      <c r="J1127" t="s">
        <v>23</v>
      </c>
      <c r="K1127" s="1">
        <v>2668.28</v>
      </c>
    </row>
    <row r="1128" spans="1:11" x14ac:dyDescent="0.35">
      <c r="A1128">
        <v>199</v>
      </c>
      <c r="B1128" t="str">
        <f t="shared" si="228"/>
        <v>23</v>
      </c>
      <c r="C1128">
        <v>6141</v>
      </c>
      <c r="D1128" t="str">
        <f t="shared" si="232"/>
        <v>00</v>
      </c>
      <c r="E1128" t="str">
        <f>"105"</f>
        <v>105</v>
      </c>
      <c r="F1128">
        <v>6</v>
      </c>
      <c r="G1128" t="str">
        <f t="shared" si="233"/>
        <v>99</v>
      </c>
      <c r="H1128" t="str">
        <f t="shared" si="231"/>
        <v>0</v>
      </c>
      <c r="I1128" t="str">
        <f t="shared" si="229"/>
        <v>00</v>
      </c>
      <c r="J1128" t="s">
        <v>23</v>
      </c>
      <c r="K1128">
        <v>789.17</v>
      </c>
    </row>
    <row r="1129" spans="1:11" x14ac:dyDescent="0.35">
      <c r="A1129">
        <v>199</v>
      </c>
      <c r="B1129" t="str">
        <f t="shared" si="228"/>
        <v>23</v>
      </c>
      <c r="C1129">
        <v>6141</v>
      </c>
      <c r="D1129" t="str">
        <f t="shared" si="232"/>
        <v>00</v>
      </c>
      <c r="E1129" t="str">
        <f>"107"</f>
        <v>107</v>
      </c>
      <c r="F1129">
        <v>6</v>
      </c>
      <c r="G1129" t="str">
        <f t="shared" si="233"/>
        <v>99</v>
      </c>
      <c r="H1129" t="str">
        <f t="shared" si="231"/>
        <v>0</v>
      </c>
      <c r="I1129" t="str">
        <f t="shared" si="229"/>
        <v>00</v>
      </c>
      <c r="J1129" t="s">
        <v>23</v>
      </c>
      <c r="K1129" s="1">
        <v>2397.67</v>
      </c>
    </row>
    <row r="1130" spans="1:11" x14ac:dyDescent="0.35">
      <c r="A1130">
        <v>199</v>
      </c>
      <c r="B1130" t="str">
        <f t="shared" si="228"/>
        <v>23</v>
      </c>
      <c r="C1130">
        <v>6141</v>
      </c>
      <c r="D1130" t="str">
        <f t="shared" si="232"/>
        <v>00</v>
      </c>
      <c r="E1130" t="str">
        <f>"999"</f>
        <v>999</v>
      </c>
      <c r="F1130">
        <v>6</v>
      </c>
      <c r="G1130" t="str">
        <f t="shared" si="233"/>
        <v>99</v>
      </c>
      <c r="H1130" t="str">
        <f t="shared" si="231"/>
        <v>0</v>
      </c>
      <c r="I1130" t="str">
        <f t="shared" si="229"/>
        <v>00</v>
      </c>
      <c r="J1130" t="s">
        <v>23</v>
      </c>
      <c r="K1130">
        <v>853.85</v>
      </c>
    </row>
    <row r="1131" spans="1:11" x14ac:dyDescent="0.35">
      <c r="A1131">
        <v>199</v>
      </c>
      <c r="B1131" t="str">
        <f t="shared" si="228"/>
        <v>23</v>
      </c>
      <c r="C1131">
        <v>6141</v>
      </c>
      <c r="D1131" t="str">
        <f>"35"</f>
        <v>35</v>
      </c>
      <c r="E1131" t="str">
        <f>"001"</f>
        <v>001</v>
      </c>
      <c r="F1131">
        <v>6</v>
      </c>
      <c r="G1131" t="str">
        <f t="shared" si="233"/>
        <v>99</v>
      </c>
      <c r="H1131" t="str">
        <f t="shared" si="231"/>
        <v>0</v>
      </c>
      <c r="I1131" t="str">
        <f t="shared" si="229"/>
        <v>00</v>
      </c>
      <c r="J1131" t="s">
        <v>23</v>
      </c>
      <c r="K1131">
        <v>0</v>
      </c>
    </row>
    <row r="1132" spans="1:11" x14ac:dyDescent="0.35">
      <c r="A1132">
        <v>199</v>
      </c>
      <c r="B1132" t="str">
        <f t="shared" ref="B1132:B1163" si="234">"23"</f>
        <v>23</v>
      </c>
      <c r="C1132">
        <v>6142</v>
      </c>
      <c r="D1132" t="str">
        <f t="shared" ref="D1132:D1142" si="235">"00"</f>
        <v>00</v>
      </c>
      <c r="E1132" t="str">
        <f>"001"</f>
        <v>001</v>
      </c>
      <c r="F1132">
        <v>6</v>
      </c>
      <c r="G1132" t="str">
        <f>"22"</f>
        <v>22</v>
      </c>
      <c r="H1132" t="str">
        <f t="shared" si="231"/>
        <v>0</v>
      </c>
      <c r="I1132" t="str">
        <f t="shared" ref="I1132:I1163" si="236">"00"</f>
        <v>00</v>
      </c>
      <c r="J1132" t="s">
        <v>156</v>
      </c>
      <c r="K1132">
        <v>0</v>
      </c>
    </row>
    <row r="1133" spans="1:11" x14ac:dyDescent="0.35">
      <c r="A1133">
        <v>199</v>
      </c>
      <c r="B1133" t="str">
        <f t="shared" si="234"/>
        <v>23</v>
      </c>
      <c r="C1133">
        <v>6142</v>
      </c>
      <c r="D1133" t="str">
        <f t="shared" si="235"/>
        <v>00</v>
      </c>
      <c r="E1133" t="str">
        <f>"001"</f>
        <v>001</v>
      </c>
      <c r="F1133">
        <v>6</v>
      </c>
      <c r="G1133" t="str">
        <f>"31"</f>
        <v>31</v>
      </c>
      <c r="H1133" t="str">
        <f t="shared" si="231"/>
        <v>0</v>
      </c>
      <c r="I1133" t="str">
        <f t="shared" si="236"/>
        <v>00</v>
      </c>
      <c r="J1133" t="s">
        <v>156</v>
      </c>
      <c r="K1133" s="1">
        <v>1410</v>
      </c>
    </row>
    <row r="1134" spans="1:11" x14ac:dyDescent="0.35">
      <c r="A1134">
        <v>199</v>
      </c>
      <c r="B1134" t="str">
        <f t="shared" si="234"/>
        <v>23</v>
      </c>
      <c r="C1134">
        <v>6142</v>
      </c>
      <c r="D1134" t="str">
        <f t="shared" si="235"/>
        <v>00</v>
      </c>
      <c r="E1134" t="str">
        <f>"001"</f>
        <v>001</v>
      </c>
      <c r="F1134">
        <v>6</v>
      </c>
      <c r="G1134" t="str">
        <f t="shared" ref="G1134:G1143" si="237">"99"</f>
        <v>99</v>
      </c>
      <c r="H1134" t="str">
        <f t="shared" si="231"/>
        <v>0</v>
      </c>
      <c r="I1134" t="str">
        <f t="shared" si="236"/>
        <v>00</v>
      </c>
      <c r="J1134" t="s">
        <v>156</v>
      </c>
      <c r="K1134" s="1">
        <v>20163</v>
      </c>
    </row>
    <row r="1135" spans="1:11" x14ac:dyDescent="0.35">
      <c r="A1135">
        <v>199</v>
      </c>
      <c r="B1135" t="str">
        <f t="shared" si="234"/>
        <v>23</v>
      </c>
      <c r="C1135">
        <v>6142</v>
      </c>
      <c r="D1135" t="str">
        <f t="shared" si="235"/>
        <v>00</v>
      </c>
      <c r="E1135" t="str">
        <f>"041"</f>
        <v>041</v>
      </c>
      <c r="F1135">
        <v>6</v>
      </c>
      <c r="G1135" t="str">
        <f t="shared" si="237"/>
        <v>99</v>
      </c>
      <c r="H1135" t="str">
        <f t="shared" si="231"/>
        <v>0</v>
      </c>
      <c r="I1135" t="str">
        <f t="shared" si="236"/>
        <v>00</v>
      </c>
      <c r="J1135" t="s">
        <v>156</v>
      </c>
      <c r="K1135" s="1">
        <v>16920</v>
      </c>
    </row>
    <row r="1136" spans="1:11" x14ac:dyDescent="0.35">
      <c r="A1136">
        <v>199</v>
      </c>
      <c r="B1136" t="str">
        <f t="shared" si="234"/>
        <v>23</v>
      </c>
      <c r="C1136">
        <v>6142</v>
      </c>
      <c r="D1136" t="str">
        <f t="shared" si="235"/>
        <v>00</v>
      </c>
      <c r="E1136" t="str">
        <f>"042"</f>
        <v>042</v>
      </c>
      <c r="F1136">
        <v>6</v>
      </c>
      <c r="G1136" t="str">
        <f t="shared" si="237"/>
        <v>99</v>
      </c>
      <c r="H1136" t="str">
        <f t="shared" si="231"/>
        <v>0</v>
      </c>
      <c r="I1136" t="str">
        <f t="shared" si="236"/>
        <v>00</v>
      </c>
      <c r="J1136" t="s">
        <v>156</v>
      </c>
      <c r="K1136" s="1">
        <v>2820</v>
      </c>
    </row>
    <row r="1137" spans="1:11" x14ac:dyDescent="0.35">
      <c r="A1137">
        <v>199</v>
      </c>
      <c r="B1137" t="str">
        <f t="shared" si="234"/>
        <v>23</v>
      </c>
      <c r="C1137">
        <v>6142</v>
      </c>
      <c r="D1137" t="str">
        <f t="shared" si="235"/>
        <v>00</v>
      </c>
      <c r="E1137" t="str">
        <f>"101"</f>
        <v>101</v>
      </c>
      <c r="F1137">
        <v>6</v>
      </c>
      <c r="G1137" t="str">
        <f t="shared" si="237"/>
        <v>99</v>
      </c>
      <c r="H1137" t="str">
        <f t="shared" si="231"/>
        <v>0</v>
      </c>
      <c r="I1137" t="str">
        <f t="shared" si="236"/>
        <v>00</v>
      </c>
      <c r="J1137" t="s">
        <v>156</v>
      </c>
      <c r="K1137" s="1">
        <v>8460</v>
      </c>
    </row>
    <row r="1138" spans="1:11" x14ac:dyDescent="0.35">
      <c r="A1138">
        <v>199</v>
      </c>
      <c r="B1138" t="str">
        <f t="shared" si="234"/>
        <v>23</v>
      </c>
      <c r="C1138">
        <v>6142</v>
      </c>
      <c r="D1138" t="str">
        <f t="shared" si="235"/>
        <v>00</v>
      </c>
      <c r="E1138" t="str">
        <f>"102"</f>
        <v>102</v>
      </c>
      <c r="F1138">
        <v>6</v>
      </c>
      <c r="G1138" t="str">
        <f t="shared" si="237"/>
        <v>99</v>
      </c>
      <c r="H1138" t="str">
        <f t="shared" si="231"/>
        <v>0</v>
      </c>
      <c r="I1138" t="str">
        <f t="shared" si="236"/>
        <v>00</v>
      </c>
      <c r="J1138" t="s">
        <v>156</v>
      </c>
      <c r="K1138" s="1">
        <v>2820</v>
      </c>
    </row>
    <row r="1139" spans="1:11" x14ac:dyDescent="0.35">
      <c r="A1139">
        <v>199</v>
      </c>
      <c r="B1139" t="str">
        <f t="shared" si="234"/>
        <v>23</v>
      </c>
      <c r="C1139">
        <v>6142</v>
      </c>
      <c r="D1139" t="str">
        <f t="shared" si="235"/>
        <v>00</v>
      </c>
      <c r="E1139" t="str">
        <f>"103"</f>
        <v>103</v>
      </c>
      <c r="F1139">
        <v>6</v>
      </c>
      <c r="G1139" t="str">
        <f t="shared" si="237"/>
        <v>99</v>
      </c>
      <c r="H1139" t="str">
        <f t="shared" si="231"/>
        <v>0</v>
      </c>
      <c r="I1139" t="str">
        <f t="shared" si="236"/>
        <v>00</v>
      </c>
      <c r="J1139" t="s">
        <v>156</v>
      </c>
      <c r="K1139" s="1">
        <v>8460</v>
      </c>
    </row>
    <row r="1140" spans="1:11" x14ac:dyDescent="0.35">
      <c r="A1140">
        <v>199</v>
      </c>
      <c r="B1140" t="str">
        <f t="shared" si="234"/>
        <v>23</v>
      </c>
      <c r="C1140">
        <v>6142</v>
      </c>
      <c r="D1140" t="str">
        <f t="shared" si="235"/>
        <v>00</v>
      </c>
      <c r="E1140" t="str">
        <f>"105"</f>
        <v>105</v>
      </c>
      <c r="F1140">
        <v>6</v>
      </c>
      <c r="G1140" t="str">
        <f t="shared" si="237"/>
        <v>99</v>
      </c>
      <c r="H1140" t="str">
        <f t="shared" si="231"/>
        <v>0</v>
      </c>
      <c r="I1140" t="str">
        <f t="shared" si="236"/>
        <v>00</v>
      </c>
      <c r="J1140" t="s">
        <v>156</v>
      </c>
      <c r="K1140" s="1">
        <v>4230</v>
      </c>
    </row>
    <row r="1141" spans="1:11" x14ac:dyDescent="0.35">
      <c r="A1141">
        <v>199</v>
      </c>
      <c r="B1141" t="str">
        <f t="shared" si="234"/>
        <v>23</v>
      </c>
      <c r="C1141">
        <v>6142</v>
      </c>
      <c r="D1141" t="str">
        <f t="shared" si="235"/>
        <v>00</v>
      </c>
      <c r="E1141" t="str">
        <f>"107"</f>
        <v>107</v>
      </c>
      <c r="F1141">
        <v>6</v>
      </c>
      <c r="G1141" t="str">
        <f t="shared" si="237"/>
        <v>99</v>
      </c>
      <c r="H1141" t="str">
        <f t="shared" si="231"/>
        <v>0</v>
      </c>
      <c r="I1141" t="str">
        <f t="shared" si="236"/>
        <v>00</v>
      </c>
      <c r="J1141" t="s">
        <v>156</v>
      </c>
      <c r="K1141" s="1">
        <v>4230</v>
      </c>
    </row>
    <row r="1142" spans="1:11" x14ac:dyDescent="0.35">
      <c r="A1142">
        <v>199</v>
      </c>
      <c r="B1142" t="str">
        <f t="shared" si="234"/>
        <v>23</v>
      </c>
      <c r="C1142">
        <v>6142</v>
      </c>
      <c r="D1142" t="str">
        <f t="shared" si="235"/>
        <v>00</v>
      </c>
      <c r="E1142" t="str">
        <f>"999"</f>
        <v>999</v>
      </c>
      <c r="F1142">
        <v>6</v>
      </c>
      <c r="G1142" t="str">
        <f t="shared" si="237"/>
        <v>99</v>
      </c>
      <c r="H1142" t="str">
        <f t="shared" si="231"/>
        <v>0</v>
      </c>
      <c r="I1142" t="str">
        <f t="shared" si="236"/>
        <v>00</v>
      </c>
      <c r="J1142" t="s">
        <v>156</v>
      </c>
      <c r="K1142" s="1">
        <v>1692</v>
      </c>
    </row>
    <row r="1143" spans="1:11" x14ac:dyDescent="0.35">
      <c r="A1143">
        <v>199</v>
      </c>
      <c r="B1143" t="str">
        <f t="shared" si="234"/>
        <v>23</v>
      </c>
      <c r="C1143">
        <v>6142</v>
      </c>
      <c r="D1143" t="str">
        <f>"35"</f>
        <v>35</v>
      </c>
      <c r="E1143" t="str">
        <f>"001"</f>
        <v>001</v>
      </c>
      <c r="F1143">
        <v>6</v>
      </c>
      <c r="G1143" t="str">
        <f t="shared" si="237"/>
        <v>99</v>
      </c>
      <c r="H1143" t="str">
        <f t="shared" ref="H1143:H1174" si="238">"0"</f>
        <v>0</v>
      </c>
      <c r="I1143" t="str">
        <f t="shared" si="236"/>
        <v>00</v>
      </c>
      <c r="J1143" t="s">
        <v>156</v>
      </c>
      <c r="K1143">
        <v>0</v>
      </c>
    </row>
    <row r="1144" spans="1:11" x14ac:dyDescent="0.35">
      <c r="A1144">
        <v>199</v>
      </c>
      <c r="B1144" t="str">
        <f t="shared" si="234"/>
        <v>23</v>
      </c>
      <c r="C1144">
        <v>6143</v>
      </c>
      <c r="D1144" t="str">
        <f t="shared" ref="D1144:D1154" si="239">"00"</f>
        <v>00</v>
      </c>
      <c r="E1144" t="str">
        <f>"001"</f>
        <v>001</v>
      </c>
      <c r="F1144">
        <v>6</v>
      </c>
      <c r="G1144" t="str">
        <f>"22"</f>
        <v>22</v>
      </c>
      <c r="H1144" t="str">
        <f t="shared" si="238"/>
        <v>0</v>
      </c>
      <c r="I1144" t="str">
        <f t="shared" si="236"/>
        <v>00</v>
      </c>
      <c r="J1144" t="s">
        <v>24</v>
      </c>
      <c r="K1144">
        <v>0</v>
      </c>
    </row>
    <row r="1145" spans="1:11" x14ac:dyDescent="0.35">
      <c r="A1145">
        <v>199</v>
      </c>
      <c r="B1145" t="str">
        <f t="shared" si="234"/>
        <v>23</v>
      </c>
      <c r="C1145">
        <v>6143</v>
      </c>
      <c r="D1145" t="str">
        <f t="shared" si="239"/>
        <v>00</v>
      </c>
      <c r="E1145" t="str">
        <f>"001"</f>
        <v>001</v>
      </c>
      <c r="F1145">
        <v>6</v>
      </c>
      <c r="G1145" t="str">
        <f>"31"</f>
        <v>31</v>
      </c>
      <c r="H1145" t="str">
        <f t="shared" si="238"/>
        <v>0</v>
      </c>
      <c r="I1145" t="str">
        <f t="shared" si="236"/>
        <v>00</v>
      </c>
      <c r="J1145" t="s">
        <v>24</v>
      </c>
      <c r="K1145">
        <v>362.04</v>
      </c>
    </row>
    <row r="1146" spans="1:11" x14ac:dyDescent="0.35">
      <c r="A1146">
        <v>199</v>
      </c>
      <c r="B1146" t="str">
        <f t="shared" si="234"/>
        <v>23</v>
      </c>
      <c r="C1146">
        <v>6143</v>
      </c>
      <c r="D1146" t="str">
        <f t="shared" si="239"/>
        <v>00</v>
      </c>
      <c r="E1146" t="str">
        <f>"001"</f>
        <v>001</v>
      </c>
      <c r="F1146">
        <v>6</v>
      </c>
      <c r="G1146" t="str">
        <f t="shared" ref="G1146:G1155" si="240">"99"</f>
        <v>99</v>
      </c>
      <c r="H1146" t="str">
        <f t="shared" si="238"/>
        <v>0</v>
      </c>
      <c r="I1146" t="str">
        <f t="shared" si="236"/>
        <v>00</v>
      </c>
      <c r="J1146" t="s">
        <v>24</v>
      </c>
      <c r="K1146" s="1">
        <v>3055.34</v>
      </c>
    </row>
    <row r="1147" spans="1:11" x14ac:dyDescent="0.35">
      <c r="A1147">
        <v>199</v>
      </c>
      <c r="B1147" t="str">
        <f t="shared" si="234"/>
        <v>23</v>
      </c>
      <c r="C1147">
        <v>6143</v>
      </c>
      <c r="D1147" t="str">
        <f t="shared" si="239"/>
        <v>00</v>
      </c>
      <c r="E1147" t="str">
        <f>"041"</f>
        <v>041</v>
      </c>
      <c r="F1147">
        <v>6</v>
      </c>
      <c r="G1147" t="str">
        <f t="shared" si="240"/>
        <v>99</v>
      </c>
      <c r="H1147" t="str">
        <f t="shared" si="238"/>
        <v>0</v>
      </c>
      <c r="I1147" t="str">
        <f t="shared" si="236"/>
        <v>00</v>
      </c>
      <c r="J1147" t="s">
        <v>24</v>
      </c>
      <c r="K1147" s="1">
        <v>2824.06</v>
      </c>
    </row>
    <row r="1148" spans="1:11" x14ac:dyDescent="0.35">
      <c r="A1148">
        <v>199</v>
      </c>
      <c r="B1148" t="str">
        <f t="shared" si="234"/>
        <v>23</v>
      </c>
      <c r="C1148">
        <v>6143</v>
      </c>
      <c r="D1148" t="str">
        <f t="shared" si="239"/>
        <v>00</v>
      </c>
      <c r="E1148" t="str">
        <f>"042"</f>
        <v>042</v>
      </c>
      <c r="F1148">
        <v>6</v>
      </c>
      <c r="G1148" t="str">
        <f t="shared" si="240"/>
        <v>99</v>
      </c>
      <c r="H1148" t="str">
        <f t="shared" si="238"/>
        <v>0</v>
      </c>
      <c r="I1148" t="str">
        <f t="shared" si="236"/>
        <v>00</v>
      </c>
      <c r="J1148" t="s">
        <v>24</v>
      </c>
      <c r="K1148">
        <v>182.98</v>
      </c>
    </row>
    <row r="1149" spans="1:11" x14ac:dyDescent="0.35">
      <c r="A1149">
        <v>199</v>
      </c>
      <c r="B1149" t="str">
        <f t="shared" si="234"/>
        <v>23</v>
      </c>
      <c r="C1149">
        <v>6143</v>
      </c>
      <c r="D1149" t="str">
        <f t="shared" si="239"/>
        <v>00</v>
      </c>
      <c r="E1149" t="str">
        <f>"101"</f>
        <v>101</v>
      </c>
      <c r="F1149">
        <v>6</v>
      </c>
      <c r="G1149" t="str">
        <f t="shared" si="240"/>
        <v>99</v>
      </c>
      <c r="H1149" t="str">
        <f t="shared" si="238"/>
        <v>0</v>
      </c>
      <c r="I1149" t="str">
        <f t="shared" si="236"/>
        <v>00</v>
      </c>
      <c r="J1149" t="s">
        <v>24</v>
      </c>
      <c r="K1149" s="1">
        <v>1921.91</v>
      </c>
    </row>
    <row r="1150" spans="1:11" x14ac:dyDescent="0.35">
      <c r="A1150">
        <v>199</v>
      </c>
      <c r="B1150" t="str">
        <f t="shared" si="234"/>
        <v>23</v>
      </c>
      <c r="C1150">
        <v>6143</v>
      </c>
      <c r="D1150" t="str">
        <f t="shared" si="239"/>
        <v>00</v>
      </c>
      <c r="E1150" t="str">
        <f>"102"</f>
        <v>102</v>
      </c>
      <c r="F1150">
        <v>6</v>
      </c>
      <c r="G1150" t="str">
        <f t="shared" si="240"/>
        <v>99</v>
      </c>
      <c r="H1150" t="str">
        <f t="shared" si="238"/>
        <v>0</v>
      </c>
      <c r="I1150" t="str">
        <f t="shared" si="236"/>
        <v>00</v>
      </c>
      <c r="J1150" t="s">
        <v>24</v>
      </c>
      <c r="K1150" s="1">
        <v>1205.3399999999999</v>
      </c>
    </row>
    <row r="1151" spans="1:11" x14ac:dyDescent="0.35">
      <c r="A1151">
        <v>199</v>
      </c>
      <c r="B1151" t="str">
        <f t="shared" si="234"/>
        <v>23</v>
      </c>
      <c r="C1151">
        <v>6143</v>
      </c>
      <c r="D1151" t="str">
        <f t="shared" si="239"/>
        <v>00</v>
      </c>
      <c r="E1151" t="str">
        <f>"103"</f>
        <v>103</v>
      </c>
      <c r="F1151">
        <v>6</v>
      </c>
      <c r="G1151" t="str">
        <f t="shared" si="240"/>
        <v>99</v>
      </c>
      <c r="H1151" t="str">
        <f t="shared" si="238"/>
        <v>0</v>
      </c>
      <c r="I1151" t="str">
        <f t="shared" si="236"/>
        <v>00</v>
      </c>
      <c r="J1151" t="s">
        <v>24</v>
      </c>
      <c r="K1151" s="1">
        <v>1332.93</v>
      </c>
    </row>
    <row r="1152" spans="1:11" x14ac:dyDescent="0.35">
      <c r="A1152">
        <v>199</v>
      </c>
      <c r="B1152" t="str">
        <f t="shared" si="234"/>
        <v>23</v>
      </c>
      <c r="C1152">
        <v>6143</v>
      </c>
      <c r="D1152" t="str">
        <f t="shared" si="239"/>
        <v>00</v>
      </c>
      <c r="E1152" t="str">
        <f>"105"</f>
        <v>105</v>
      </c>
      <c r="F1152">
        <v>6</v>
      </c>
      <c r="G1152" t="str">
        <f t="shared" si="240"/>
        <v>99</v>
      </c>
      <c r="H1152" t="str">
        <f t="shared" si="238"/>
        <v>0</v>
      </c>
      <c r="I1152" t="str">
        <f t="shared" si="236"/>
        <v>00</v>
      </c>
      <c r="J1152" t="s">
        <v>24</v>
      </c>
      <c r="K1152">
        <v>535.62</v>
      </c>
    </row>
    <row r="1153" spans="1:11" x14ac:dyDescent="0.35">
      <c r="A1153">
        <v>199</v>
      </c>
      <c r="B1153" t="str">
        <f t="shared" si="234"/>
        <v>23</v>
      </c>
      <c r="C1153">
        <v>6143</v>
      </c>
      <c r="D1153" t="str">
        <f t="shared" si="239"/>
        <v>00</v>
      </c>
      <c r="E1153" t="str">
        <f>"107"</f>
        <v>107</v>
      </c>
      <c r="F1153">
        <v>6</v>
      </c>
      <c r="G1153" t="str">
        <f t="shared" si="240"/>
        <v>99</v>
      </c>
      <c r="H1153" t="str">
        <f t="shared" si="238"/>
        <v>0</v>
      </c>
      <c r="I1153" t="str">
        <f t="shared" si="236"/>
        <v>00</v>
      </c>
      <c r="J1153" t="s">
        <v>24</v>
      </c>
      <c r="K1153">
        <v>282.01</v>
      </c>
    </row>
    <row r="1154" spans="1:11" x14ac:dyDescent="0.35">
      <c r="A1154">
        <v>199</v>
      </c>
      <c r="B1154" t="str">
        <f t="shared" si="234"/>
        <v>23</v>
      </c>
      <c r="C1154">
        <v>6143</v>
      </c>
      <c r="D1154" t="str">
        <f t="shared" si="239"/>
        <v>00</v>
      </c>
      <c r="E1154" t="str">
        <f>"999"</f>
        <v>999</v>
      </c>
      <c r="F1154">
        <v>6</v>
      </c>
      <c r="G1154" t="str">
        <f t="shared" si="240"/>
        <v>99</v>
      </c>
      <c r="H1154" t="str">
        <f t="shared" si="238"/>
        <v>0</v>
      </c>
      <c r="I1154" t="str">
        <f t="shared" si="236"/>
        <v>00</v>
      </c>
      <c r="J1154" t="s">
        <v>24</v>
      </c>
      <c r="K1154">
        <v>593.37</v>
      </c>
    </row>
    <row r="1155" spans="1:11" x14ac:dyDescent="0.35">
      <c r="A1155">
        <v>199</v>
      </c>
      <c r="B1155" t="str">
        <f t="shared" si="234"/>
        <v>23</v>
      </c>
      <c r="C1155">
        <v>6143</v>
      </c>
      <c r="D1155" t="str">
        <f>"35"</f>
        <v>35</v>
      </c>
      <c r="E1155" t="str">
        <f>"001"</f>
        <v>001</v>
      </c>
      <c r="F1155">
        <v>6</v>
      </c>
      <c r="G1155" t="str">
        <f t="shared" si="240"/>
        <v>99</v>
      </c>
      <c r="H1155" t="str">
        <f t="shared" si="238"/>
        <v>0</v>
      </c>
      <c r="I1155" t="str">
        <f t="shared" si="236"/>
        <v>00</v>
      </c>
      <c r="J1155" t="s">
        <v>24</v>
      </c>
      <c r="K1155">
        <v>0</v>
      </c>
    </row>
    <row r="1156" spans="1:11" x14ac:dyDescent="0.35">
      <c r="A1156">
        <v>199</v>
      </c>
      <c r="B1156" t="str">
        <f t="shared" si="234"/>
        <v>23</v>
      </c>
      <c r="C1156">
        <v>6146</v>
      </c>
      <c r="D1156" t="str">
        <f t="shared" ref="D1156:D1166" si="241">"00"</f>
        <v>00</v>
      </c>
      <c r="E1156" t="str">
        <f>"001"</f>
        <v>001</v>
      </c>
      <c r="F1156">
        <v>6</v>
      </c>
      <c r="G1156" t="str">
        <f>"22"</f>
        <v>22</v>
      </c>
      <c r="H1156" t="str">
        <f t="shared" si="238"/>
        <v>0</v>
      </c>
      <c r="I1156" t="str">
        <f t="shared" si="236"/>
        <v>00</v>
      </c>
      <c r="J1156" t="s">
        <v>25</v>
      </c>
      <c r="K1156">
        <v>0</v>
      </c>
    </row>
    <row r="1157" spans="1:11" x14ac:dyDescent="0.35">
      <c r="A1157">
        <v>199</v>
      </c>
      <c r="B1157" t="str">
        <f t="shared" si="234"/>
        <v>23</v>
      </c>
      <c r="C1157">
        <v>6146</v>
      </c>
      <c r="D1157" t="str">
        <f t="shared" si="241"/>
        <v>00</v>
      </c>
      <c r="E1157" t="str">
        <f>"001"</f>
        <v>001</v>
      </c>
      <c r="F1157">
        <v>6</v>
      </c>
      <c r="G1157" t="str">
        <f>"31"</f>
        <v>31</v>
      </c>
      <c r="H1157" t="str">
        <f t="shared" si="238"/>
        <v>0</v>
      </c>
      <c r="I1157" t="str">
        <f t="shared" si="236"/>
        <v>00</v>
      </c>
      <c r="J1157" t="s">
        <v>25</v>
      </c>
      <c r="K1157">
        <v>781.26</v>
      </c>
    </row>
    <row r="1158" spans="1:11" x14ac:dyDescent="0.35">
      <c r="A1158">
        <v>199</v>
      </c>
      <c r="B1158" t="str">
        <f t="shared" si="234"/>
        <v>23</v>
      </c>
      <c r="C1158">
        <v>6146</v>
      </c>
      <c r="D1158" t="str">
        <f t="shared" si="241"/>
        <v>00</v>
      </c>
      <c r="E1158" t="str">
        <f>"001"</f>
        <v>001</v>
      </c>
      <c r="F1158">
        <v>6</v>
      </c>
      <c r="G1158" t="str">
        <f t="shared" ref="G1158:G1175" si="242">"99"</f>
        <v>99</v>
      </c>
      <c r="H1158" t="str">
        <f t="shared" si="238"/>
        <v>0</v>
      </c>
      <c r="I1158" t="str">
        <f t="shared" si="236"/>
        <v>00</v>
      </c>
      <c r="J1158" t="s">
        <v>349</v>
      </c>
      <c r="K1158" s="1">
        <v>14056.9</v>
      </c>
    </row>
    <row r="1159" spans="1:11" x14ac:dyDescent="0.35">
      <c r="A1159">
        <v>199</v>
      </c>
      <c r="B1159" t="str">
        <f t="shared" si="234"/>
        <v>23</v>
      </c>
      <c r="C1159">
        <v>6146</v>
      </c>
      <c r="D1159" t="str">
        <f t="shared" si="241"/>
        <v>00</v>
      </c>
      <c r="E1159" t="str">
        <f>"041"</f>
        <v>041</v>
      </c>
      <c r="F1159">
        <v>6</v>
      </c>
      <c r="G1159" t="str">
        <f t="shared" si="242"/>
        <v>99</v>
      </c>
      <c r="H1159" t="str">
        <f t="shared" si="238"/>
        <v>0</v>
      </c>
      <c r="I1159" t="str">
        <f t="shared" si="236"/>
        <v>00</v>
      </c>
      <c r="J1159" t="s">
        <v>349</v>
      </c>
      <c r="K1159" s="1">
        <v>10685.31</v>
      </c>
    </row>
    <row r="1160" spans="1:11" x14ac:dyDescent="0.35">
      <c r="A1160">
        <v>199</v>
      </c>
      <c r="B1160" t="str">
        <f t="shared" si="234"/>
        <v>23</v>
      </c>
      <c r="C1160">
        <v>6146</v>
      </c>
      <c r="D1160" t="str">
        <f t="shared" si="241"/>
        <v>00</v>
      </c>
      <c r="E1160" t="str">
        <f>"042"</f>
        <v>042</v>
      </c>
      <c r="F1160">
        <v>6</v>
      </c>
      <c r="G1160" t="str">
        <f t="shared" si="242"/>
        <v>99</v>
      </c>
      <c r="H1160" t="str">
        <f t="shared" si="238"/>
        <v>0</v>
      </c>
      <c r="I1160" t="str">
        <f t="shared" si="236"/>
        <v>00</v>
      </c>
      <c r="J1160" t="s">
        <v>349</v>
      </c>
      <c r="K1160" s="1">
        <v>3852.74</v>
      </c>
    </row>
    <row r="1161" spans="1:11" x14ac:dyDescent="0.35">
      <c r="A1161">
        <v>199</v>
      </c>
      <c r="B1161" t="str">
        <f t="shared" si="234"/>
        <v>23</v>
      </c>
      <c r="C1161">
        <v>6146</v>
      </c>
      <c r="D1161" t="str">
        <f t="shared" si="241"/>
        <v>00</v>
      </c>
      <c r="E1161" t="str">
        <f>"101"</f>
        <v>101</v>
      </c>
      <c r="F1161">
        <v>6</v>
      </c>
      <c r="G1161" t="str">
        <f t="shared" si="242"/>
        <v>99</v>
      </c>
      <c r="H1161" t="str">
        <f t="shared" si="238"/>
        <v>0</v>
      </c>
      <c r="I1161" t="str">
        <f t="shared" si="236"/>
        <v>00</v>
      </c>
      <c r="J1161" t="s">
        <v>25</v>
      </c>
      <c r="K1161" s="1">
        <v>6418.75</v>
      </c>
    </row>
    <row r="1162" spans="1:11" x14ac:dyDescent="0.35">
      <c r="A1162">
        <v>199</v>
      </c>
      <c r="B1162" t="str">
        <f t="shared" si="234"/>
        <v>23</v>
      </c>
      <c r="C1162">
        <v>6146</v>
      </c>
      <c r="D1162" t="str">
        <f t="shared" si="241"/>
        <v>00</v>
      </c>
      <c r="E1162" t="str">
        <f>"102"</f>
        <v>102</v>
      </c>
      <c r="F1162">
        <v>6</v>
      </c>
      <c r="G1162" t="str">
        <f t="shared" si="242"/>
        <v>99</v>
      </c>
      <c r="H1162" t="str">
        <f t="shared" si="238"/>
        <v>0</v>
      </c>
      <c r="I1162" t="str">
        <f t="shared" si="236"/>
        <v>00</v>
      </c>
      <c r="J1162" t="s">
        <v>25</v>
      </c>
      <c r="K1162" s="1">
        <v>2601.0100000000002</v>
      </c>
    </row>
    <row r="1163" spans="1:11" x14ac:dyDescent="0.35">
      <c r="A1163">
        <v>199</v>
      </c>
      <c r="B1163" t="str">
        <f t="shared" si="234"/>
        <v>23</v>
      </c>
      <c r="C1163">
        <v>6146</v>
      </c>
      <c r="D1163" t="str">
        <f t="shared" si="241"/>
        <v>00</v>
      </c>
      <c r="E1163" t="str">
        <f>"103"</f>
        <v>103</v>
      </c>
      <c r="F1163">
        <v>6</v>
      </c>
      <c r="G1163" t="str">
        <f t="shared" si="242"/>
        <v>99</v>
      </c>
      <c r="H1163" t="str">
        <f t="shared" si="238"/>
        <v>0</v>
      </c>
      <c r="I1163" t="str">
        <f t="shared" si="236"/>
        <v>00</v>
      </c>
      <c r="J1163" t="s">
        <v>25</v>
      </c>
      <c r="K1163" s="1">
        <v>6157.97</v>
      </c>
    </row>
    <row r="1164" spans="1:11" x14ac:dyDescent="0.35">
      <c r="A1164">
        <v>199</v>
      </c>
      <c r="B1164" t="str">
        <f t="shared" ref="B1164:B1194" si="243">"23"</f>
        <v>23</v>
      </c>
      <c r="C1164">
        <v>6146</v>
      </c>
      <c r="D1164" t="str">
        <f t="shared" si="241"/>
        <v>00</v>
      </c>
      <c r="E1164" t="str">
        <f>"105"</f>
        <v>105</v>
      </c>
      <c r="F1164">
        <v>6</v>
      </c>
      <c r="G1164" t="str">
        <f t="shared" si="242"/>
        <v>99</v>
      </c>
      <c r="H1164" t="str">
        <f t="shared" si="238"/>
        <v>0</v>
      </c>
      <c r="I1164" t="str">
        <f t="shared" ref="I1164:I1195" si="244">"00"</f>
        <v>00</v>
      </c>
      <c r="J1164" t="s">
        <v>25</v>
      </c>
      <c r="K1164" s="1">
        <v>1039.58</v>
      </c>
    </row>
    <row r="1165" spans="1:11" x14ac:dyDescent="0.35">
      <c r="A1165">
        <v>199</v>
      </c>
      <c r="B1165" t="str">
        <f t="shared" si="243"/>
        <v>23</v>
      </c>
      <c r="C1165">
        <v>6146</v>
      </c>
      <c r="D1165" t="str">
        <f t="shared" si="241"/>
        <v>00</v>
      </c>
      <c r="E1165" t="str">
        <f>"107"</f>
        <v>107</v>
      </c>
      <c r="F1165">
        <v>6</v>
      </c>
      <c r="G1165" t="str">
        <f t="shared" si="242"/>
        <v>99</v>
      </c>
      <c r="H1165" t="str">
        <f t="shared" si="238"/>
        <v>0</v>
      </c>
      <c r="I1165" t="str">
        <f t="shared" si="244"/>
        <v>00</v>
      </c>
      <c r="J1165" t="s">
        <v>25</v>
      </c>
      <c r="K1165" s="1">
        <v>6111.25</v>
      </c>
    </row>
    <row r="1166" spans="1:11" x14ac:dyDescent="0.35">
      <c r="A1166">
        <v>199</v>
      </c>
      <c r="B1166" t="str">
        <f t="shared" si="243"/>
        <v>23</v>
      </c>
      <c r="C1166">
        <v>6146</v>
      </c>
      <c r="D1166" t="str">
        <f t="shared" si="241"/>
        <v>00</v>
      </c>
      <c r="E1166" t="str">
        <f>"999"</f>
        <v>999</v>
      </c>
      <c r="F1166">
        <v>6</v>
      </c>
      <c r="G1166" t="str">
        <f t="shared" si="242"/>
        <v>99</v>
      </c>
      <c r="H1166" t="str">
        <f t="shared" si="238"/>
        <v>0</v>
      </c>
      <c r="I1166" t="str">
        <f t="shared" si="244"/>
        <v>00</v>
      </c>
      <c r="J1166" t="s">
        <v>25</v>
      </c>
      <c r="K1166">
        <v>735.14</v>
      </c>
    </row>
    <row r="1167" spans="1:11" x14ac:dyDescent="0.35">
      <c r="A1167">
        <v>199</v>
      </c>
      <c r="B1167" t="str">
        <f t="shared" si="243"/>
        <v>23</v>
      </c>
      <c r="C1167">
        <v>6146</v>
      </c>
      <c r="D1167" t="str">
        <f>"35"</f>
        <v>35</v>
      </c>
      <c r="E1167" t="str">
        <f>"001"</f>
        <v>001</v>
      </c>
      <c r="F1167">
        <v>6</v>
      </c>
      <c r="G1167" t="str">
        <f t="shared" si="242"/>
        <v>99</v>
      </c>
      <c r="H1167" t="str">
        <f t="shared" si="238"/>
        <v>0</v>
      </c>
      <c r="I1167" t="str">
        <f t="shared" si="244"/>
        <v>00</v>
      </c>
      <c r="J1167" t="s">
        <v>25</v>
      </c>
      <c r="K1167">
        <v>0</v>
      </c>
    </row>
    <row r="1168" spans="1:11" x14ac:dyDescent="0.35">
      <c r="A1168">
        <v>199</v>
      </c>
      <c r="B1168" t="str">
        <f t="shared" si="243"/>
        <v>23</v>
      </c>
      <c r="C1168">
        <v>6399</v>
      </c>
      <c r="D1168" t="str">
        <f t="shared" ref="D1168:D1188" si="245">"00"</f>
        <v>00</v>
      </c>
      <c r="E1168" t="str">
        <f>"001"</f>
        <v>001</v>
      </c>
      <c r="F1168">
        <v>6</v>
      </c>
      <c r="G1168" t="str">
        <f t="shared" si="242"/>
        <v>99</v>
      </c>
      <c r="H1168" t="str">
        <f t="shared" si="238"/>
        <v>0</v>
      </c>
      <c r="I1168" t="str">
        <f t="shared" si="244"/>
        <v>00</v>
      </c>
      <c r="J1168" t="s">
        <v>350</v>
      </c>
      <c r="K1168" s="1">
        <v>3500</v>
      </c>
    </row>
    <row r="1169" spans="1:11" x14ac:dyDescent="0.35">
      <c r="A1169">
        <v>199</v>
      </c>
      <c r="B1169" t="str">
        <f t="shared" si="243"/>
        <v>23</v>
      </c>
      <c r="C1169">
        <v>6399</v>
      </c>
      <c r="D1169" t="str">
        <f t="shared" si="245"/>
        <v>00</v>
      </c>
      <c r="E1169" t="str">
        <f>"041"</f>
        <v>041</v>
      </c>
      <c r="F1169">
        <v>6</v>
      </c>
      <c r="G1169" t="str">
        <f t="shared" si="242"/>
        <v>99</v>
      </c>
      <c r="H1169" t="str">
        <f t="shared" si="238"/>
        <v>0</v>
      </c>
      <c r="I1169" t="str">
        <f t="shared" si="244"/>
        <v>00</v>
      </c>
      <c r="J1169" t="s">
        <v>350</v>
      </c>
      <c r="K1169" s="1">
        <v>1750</v>
      </c>
    </row>
    <row r="1170" spans="1:11" x14ac:dyDescent="0.35">
      <c r="A1170">
        <v>199</v>
      </c>
      <c r="B1170" t="str">
        <f t="shared" si="243"/>
        <v>23</v>
      </c>
      <c r="C1170">
        <v>6399</v>
      </c>
      <c r="D1170" t="str">
        <f t="shared" si="245"/>
        <v>00</v>
      </c>
      <c r="E1170" t="str">
        <f>"042"</f>
        <v>042</v>
      </c>
      <c r="F1170">
        <v>6</v>
      </c>
      <c r="G1170" t="str">
        <f t="shared" si="242"/>
        <v>99</v>
      </c>
      <c r="H1170" t="str">
        <f t="shared" si="238"/>
        <v>0</v>
      </c>
      <c r="I1170" t="str">
        <f t="shared" si="244"/>
        <v>00</v>
      </c>
      <c r="J1170" t="s">
        <v>350</v>
      </c>
      <c r="K1170">
        <v>800</v>
      </c>
    </row>
    <row r="1171" spans="1:11" x14ac:dyDescent="0.35">
      <c r="A1171">
        <v>199</v>
      </c>
      <c r="B1171" t="str">
        <f t="shared" si="243"/>
        <v>23</v>
      </c>
      <c r="C1171">
        <v>6399</v>
      </c>
      <c r="D1171" t="str">
        <f t="shared" si="245"/>
        <v>00</v>
      </c>
      <c r="E1171" t="str">
        <f>"101"</f>
        <v>101</v>
      </c>
      <c r="F1171">
        <v>6</v>
      </c>
      <c r="G1171" t="str">
        <f t="shared" si="242"/>
        <v>99</v>
      </c>
      <c r="H1171" t="str">
        <f t="shared" si="238"/>
        <v>0</v>
      </c>
      <c r="I1171" t="str">
        <f t="shared" si="244"/>
        <v>00</v>
      </c>
      <c r="J1171" t="s">
        <v>350</v>
      </c>
      <c r="K1171">
        <v>600</v>
      </c>
    </row>
    <row r="1172" spans="1:11" x14ac:dyDescent="0.35">
      <c r="A1172">
        <v>199</v>
      </c>
      <c r="B1172" t="str">
        <f t="shared" si="243"/>
        <v>23</v>
      </c>
      <c r="C1172">
        <v>6399</v>
      </c>
      <c r="D1172" t="str">
        <f t="shared" si="245"/>
        <v>00</v>
      </c>
      <c r="E1172" t="str">
        <f>"102"</f>
        <v>102</v>
      </c>
      <c r="F1172">
        <v>6</v>
      </c>
      <c r="G1172" t="str">
        <f t="shared" si="242"/>
        <v>99</v>
      </c>
      <c r="H1172" t="str">
        <f t="shared" si="238"/>
        <v>0</v>
      </c>
      <c r="I1172" t="str">
        <f t="shared" si="244"/>
        <v>00</v>
      </c>
      <c r="J1172" t="s">
        <v>350</v>
      </c>
      <c r="K1172">
        <v>700</v>
      </c>
    </row>
    <row r="1173" spans="1:11" x14ac:dyDescent="0.35">
      <c r="A1173">
        <v>199</v>
      </c>
      <c r="B1173" t="str">
        <f t="shared" si="243"/>
        <v>23</v>
      </c>
      <c r="C1173">
        <v>6399</v>
      </c>
      <c r="D1173" t="str">
        <f t="shared" si="245"/>
        <v>00</v>
      </c>
      <c r="E1173" t="str">
        <f>"103"</f>
        <v>103</v>
      </c>
      <c r="F1173">
        <v>6</v>
      </c>
      <c r="G1173" t="str">
        <f t="shared" si="242"/>
        <v>99</v>
      </c>
      <c r="H1173" t="str">
        <f t="shared" si="238"/>
        <v>0</v>
      </c>
      <c r="I1173" t="str">
        <f t="shared" si="244"/>
        <v>00</v>
      </c>
      <c r="J1173" t="s">
        <v>350</v>
      </c>
      <c r="K1173" s="1">
        <v>1200</v>
      </c>
    </row>
    <row r="1174" spans="1:11" x14ac:dyDescent="0.35">
      <c r="A1174">
        <v>199</v>
      </c>
      <c r="B1174" t="str">
        <f t="shared" si="243"/>
        <v>23</v>
      </c>
      <c r="C1174">
        <v>6399</v>
      </c>
      <c r="D1174" t="str">
        <f t="shared" si="245"/>
        <v>00</v>
      </c>
      <c r="E1174" t="str">
        <f>"105"</f>
        <v>105</v>
      </c>
      <c r="F1174">
        <v>6</v>
      </c>
      <c r="G1174" t="str">
        <f t="shared" si="242"/>
        <v>99</v>
      </c>
      <c r="H1174" t="str">
        <f t="shared" si="238"/>
        <v>0</v>
      </c>
      <c r="I1174" t="str">
        <f t="shared" si="244"/>
        <v>00</v>
      </c>
      <c r="J1174" t="s">
        <v>350</v>
      </c>
      <c r="K1174" s="1">
        <v>1200</v>
      </c>
    </row>
    <row r="1175" spans="1:11" x14ac:dyDescent="0.35">
      <c r="A1175">
        <v>199</v>
      </c>
      <c r="B1175" t="str">
        <f t="shared" si="243"/>
        <v>23</v>
      </c>
      <c r="C1175">
        <v>6399</v>
      </c>
      <c r="D1175" t="str">
        <f t="shared" si="245"/>
        <v>00</v>
      </c>
      <c r="E1175" t="str">
        <f>"107"</f>
        <v>107</v>
      </c>
      <c r="F1175">
        <v>6</v>
      </c>
      <c r="G1175" t="str">
        <f t="shared" si="242"/>
        <v>99</v>
      </c>
      <c r="H1175" t="str">
        <f t="shared" ref="H1175:H1202" si="246">"0"</f>
        <v>0</v>
      </c>
      <c r="I1175" t="str">
        <f t="shared" si="244"/>
        <v>00</v>
      </c>
      <c r="J1175" t="s">
        <v>350</v>
      </c>
      <c r="K1175" s="1">
        <v>1600</v>
      </c>
    </row>
    <row r="1176" spans="1:11" x14ac:dyDescent="0.35">
      <c r="A1176">
        <v>199</v>
      </c>
      <c r="B1176" t="str">
        <f t="shared" si="243"/>
        <v>23</v>
      </c>
      <c r="C1176">
        <v>6411</v>
      </c>
      <c r="D1176" t="str">
        <f t="shared" si="245"/>
        <v>00</v>
      </c>
      <c r="E1176" t="str">
        <f>"001"</f>
        <v>001</v>
      </c>
      <c r="F1176">
        <v>6</v>
      </c>
      <c r="G1176" t="str">
        <f>"31"</f>
        <v>31</v>
      </c>
      <c r="H1176" t="str">
        <f t="shared" si="246"/>
        <v>0</v>
      </c>
      <c r="I1176" t="str">
        <f t="shared" si="244"/>
        <v>00</v>
      </c>
      <c r="J1176" t="s">
        <v>259</v>
      </c>
      <c r="K1176">
        <v>0</v>
      </c>
    </row>
    <row r="1177" spans="1:11" x14ac:dyDescent="0.35">
      <c r="A1177">
        <v>199</v>
      </c>
      <c r="B1177" t="str">
        <f t="shared" si="243"/>
        <v>23</v>
      </c>
      <c r="C1177">
        <v>6411</v>
      </c>
      <c r="D1177" t="str">
        <f t="shared" si="245"/>
        <v>00</v>
      </c>
      <c r="E1177" t="str">
        <f>"001"</f>
        <v>001</v>
      </c>
      <c r="F1177">
        <v>6</v>
      </c>
      <c r="G1177" t="str">
        <f t="shared" ref="G1177:G1188" si="247">"99"</f>
        <v>99</v>
      </c>
      <c r="H1177" t="str">
        <f t="shared" si="246"/>
        <v>0</v>
      </c>
      <c r="I1177" t="str">
        <f t="shared" si="244"/>
        <v>00</v>
      </c>
      <c r="J1177" t="s">
        <v>351</v>
      </c>
      <c r="K1177" s="1">
        <v>3600</v>
      </c>
    </row>
    <row r="1178" spans="1:11" x14ac:dyDescent="0.35">
      <c r="A1178">
        <v>199</v>
      </c>
      <c r="B1178" t="str">
        <f t="shared" si="243"/>
        <v>23</v>
      </c>
      <c r="C1178">
        <v>6411</v>
      </c>
      <c r="D1178" t="str">
        <f t="shared" si="245"/>
        <v>00</v>
      </c>
      <c r="E1178" t="str">
        <f>"041"</f>
        <v>041</v>
      </c>
      <c r="F1178">
        <v>6</v>
      </c>
      <c r="G1178" t="str">
        <f t="shared" si="247"/>
        <v>99</v>
      </c>
      <c r="H1178" t="str">
        <f t="shared" si="246"/>
        <v>0</v>
      </c>
      <c r="I1178" t="str">
        <f t="shared" si="244"/>
        <v>00</v>
      </c>
      <c r="J1178" t="s">
        <v>351</v>
      </c>
      <c r="K1178" s="1">
        <v>3130</v>
      </c>
    </row>
    <row r="1179" spans="1:11" x14ac:dyDescent="0.35">
      <c r="A1179">
        <v>199</v>
      </c>
      <c r="B1179" t="str">
        <f t="shared" si="243"/>
        <v>23</v>
      </c>
      <c r="C1179">
        <v>6411</v>
      </c>
      <c r="D1179" t="str">
        <f t="shared" si="245"/>
        <v>00</v>
      </c>
      <c r="E1179" t="str">
        <f>"042"</f>
        <v>042</v>
      </c>
      <c r="F1179">
        <v>6</v>
      </c>
      <c r="G1179" t="str">
        <f t="shared" si="247"/>
        <v>99</v>
      </c>
      <c r="H1179" t="str">
        <f t="shared" si="246"/>
        <v>0</v>
      </c>
      <c r="I1179" t="str">
        <f t="shared" si="244"/>
        <v>00</v>
      </c>
      <c r="J1179" t="s">
        <v>351</v>
      </c>
      <c r="K1179" s="1">
        <v>1500</v>
      </c>
    </row>
    <row r="1180" spans="1:11" x14ac:dyDescent="0.35">
      <c r="A1180">
        <v>199</v>
      </c>
      <c r="B1180" t="str">
        <f t="shared" si="243"/>
        <v>23</v>
      </c>
      <c r="C1180">
        <v>6411</v>
      </c>
      <c r="D1180" t="str">
        <f t="shared" si="245"/>
        <v>00</v>
      </c>
      <c r="E1180" t="str">
        <f>"101"</f>
        <v>101</v>
      </c>
      <c r="F1180">
        <v>6</v>
      </c>
      <c r="G1180" t="str">
        <f t="shared" si="247"/>
        <v>99</v>
      </c>
      <c r="H1180" t="str">
        <f t="shared" si="246"/>
        <v>0</v>
      </c>
      <c r="I1180" t="str">
        <f t="shared" si="244"/>
        <v>00</v>
      </c>
      <c r="J1180" t="s">
        <v>351</v>
      </c>
      <c r="K1180" s="1">
        <v>1000</v>
      </c>
    </row>
    <row r="1181" spans="1:11" x14ac:dyDescent="0.35">
      <c r="A1181">
        <v>199</v>
      </c>
      <c r="B1181" t="str">
        <f t="shared" si="243"/>
        <v>23</v>
      </c>
      <c r="C1181">
        <v>6411</v>
      </c>
      <c r="D1181" t="str">
        <f t="shared" si="245"/>
        <v>00</v>
      </c>
      <c r="E1181" t="str">
        <f>"102"</f>
        <v>102</v>
      </c>
      <c r="F1181">
        <v>6</v>
      </c>
      <c r="G1181" t="str">
        <f t="shared" si="247"/>
        <v>99</v>
      </c>
      <c r="H1181" t="str">
        <f t="shared" si="246"/>
        <v>0</v>
      </c>
      <c r="I1181" t="str">
        <f t="shared" si="244"/>
        <v>00</v>
      </c>
      <c r="J1181" t="s">
        <v>351</v>
      </c>
      <c r="K1181" s="1">
        <v>2200</v>
      </c>
    </row>
    <row r="1182" spans="1:11" x14ac:dyDescent="0.35">
      <c r="A1182">
        <v>199</v>
      </c>
      <c r="B1182" t="str">
        <f t="shared" si="243"/>
        <v>23</v>
      </c>
      <c r="C1182">
        <v>6411</v>
      </c>
      <c r="D1182" t="str">
        <f t="shared" si="245"/>
        <v>00</v>
      </c>
      <c r="E1182" t="str">
        <f>"103"</f>
        <v>103</v>
      </c>
      <c r="F1182">
        <v>6</v>
      </c>
      <c r="G1182" t="str">
        <f t="shared" si="247"/>
        <v>99</v>
      </c>
      <c r="H1182" t="str">
        <f t="shared" si="246"/>
        <v>0</v>
      </c>
      <c r="I1182" t="str">
        <f t="shared" si="244"/>
        <v>00</v>
      </c>
      <c r="J1182" t="s">
        <v>351</v>
      </c>
      <c r="K1182" s="1">
        <v>2400</v>
      </c>
    </row>
    <row r="1183" spans="1:11" x14ac:dyDescent="0.35">
      <c r="A1183">
        <v>199</v>
      </c>
      <c r="B1183" t="str">
        <f t="shared" si="243"/>
        <v>23</v>
      </c>
      <c r="C1183">
        <v>6411</v>
      </c>
      <c r="D1183" t="str">
        <f t="shared" si="245"/>
        <v>00</v>
      </c>
      <c r="E1183" t="str">
        <f>"105"</f>
        <v>105</v>
      </c>
      <c r="F1183">
        <v>6</v>
      </c>
      <c r="G1183" t="str">
        <f t="shared" si="247"/>
        <v>99</v>
      </c>
      <c r="H1183" t="str">
        <f t="shared" si="246"/>
        <v>0</v>
      </c>
      <c r="I1183" t="str">
        <f t="shared" si="244"/>
        <v>00</v>
      </c>
      <c r="J1183" t="s">
        <v>351</v>
      </c>
      <c r="K1183" s="1">
        <v>2000</v>
      </c>
    </row>
    <row r="1184" spans="1:11" x14ac:dyDescent="0.35">
      <c r="A1184">
        <v>199</v>
      </c>
      <c r="B1184" t="str">
        <f t="shared" si="243"/>
        <v>23</v>
      </c>
      <c r="C1184">
        <v>6411</v>
      </c>
      <c r="D1184" t="str">
        <f t="shared" si="245"/>
        <v>00</v>
      </c>
      <c r="E1184" t="str">
        <f>"107"</f>
        <v>107</v>
      </c>
      <c r="F1184">
        <v>6</v>
      </c>
      <c r="G1184" t="str">
        <f t="shared" si="247"/>
        <v>99</v>
      </c>
      <c r="H1184" t="str">
        <f t="shared" si="246"/>
        <v>0</v>
      </c>
      <c r="I1184" t="str">
        <f t="shared" si="244"/>
        <v>00</v>
      </c>
      <c r="J1184" t="s">
        <v>351</v>
      </c>
      <c r="K1184" s="1">
        <v>2200</v>
      </c>
    </row>
    <row r="1185" spans="1:11" x14ac:dyDescent="0.35">
      <c r="A1185">
        <v>199</v>
      </c>
      <c r="B1185" t="str">
        <f t="shared" si="243"/>
        <v>23</v>
      </c>
      <c r="C1185">
        <v>6494</v>
      </c>
      <c r="D1185" t="str">
        <f t="shared" si="245"/>
        <v>00</v>
      </c>
      <c r="E1185" t="str">
        <f>"999"</f>
        <v>999</v>
      </c>
      <c r="F1185">
        <v>6</v>
      </c>
      <c r="G1185" t="str">
        <f t="shared" si="247"/>
        <v>99</v>
      </c>
      <c r="H1185" t="str">
        <f t="shared" si="246"/>
        <v>0</v>
      </c>
      <c r="I1185" t="str">
        <f t="shared" si="244"/>
        <v>00</v>
      </c>
      <c r="J1185" t="s">
        <v>352</v>
      </c>
      <c r="K1185">
        <v>0</v>
      </c>
    </row>
    <row r="1186" spans="1:11" x14ac:dyDescent="0.35">
      <c r="A1186">
        <v>199</v>
      </c>
      <c r="B1186" t="str">
        <f t="shared" si="243"/>
        <v>23</v>
      </c>
      <c r="C1186">
        <v>6495</v>
      </c>
      <c r="D1186" t="str">
        <f t="shared" si="245"/>
        <v>00</v>
      </c>
      <c r="E1186" t="str">
        <f>"001"</f>
        <v>001</v>
      </c>
      <c r="F1186">
        <v>6</v>
      </c>
      <c r="G1186" t="str">
        <f t="shared" si="247"/>
        <v>99</v>
      </c>
      <c r="H1186" t="str">
        <f t="shared" si="246"/>
        <v>0</v>
      </c>
      <c r="I1186" t="str">
        <f t="shared" si="244"/>
        <v>00</v>
      </c>
      <c r="J1186" t="s">
        <v>353</v>
      </c>
      <c r="K1186" s="1">
        <v>3100</v>
      </c>
    </row>
    <row r="1187" spans="1:11" x14ac:dyDescent="0.35">
      <c r="A1187">
        <v>199</v>
      </c>
      <c r="B1187" t="str">
        <f t="shared" si="243"/>
        <v>23</v>
      </c>
      <c r="C1187">
        <v>6495</v>
      </c>
      <c r="D1187" t="str">
        <f t="shared" si="245"/>
        <v>00</v>
      </c>
      <c r="E1187" t="str">
        <f>"041"</f>
        <v>041</v>
      </c>
      <c r="F1187">
        <v>6</v>
      </c>
      <c r="G1187" t="str">
        <f t="shared" si="247"/>
        <v>99</v>
      </c>
      <c r="H1187" t="str">
        <f t="shared" si="246"/>
        <v>0</v>
      </c>
      <c r="I1187" t="str">
        <f t="shared" si="244"/>
        <v>00</v>
      </c>
      <c r="J1187" t="s">
        <v>353</v>
      </c>
      <c r="K1187">
        <v>500</v>
      </c>
    </row>
    <row r="1188" spans="1:11" x14ac:dyDescent="0.35">
      <c r="A1188">
        <v>199</v>
      </c>
      <c r="B1188" t="str">
        <f t="shared" si="243"/>
        <v>23</v>
      </c>
      <c r="C1188">
        <v>6495</v>
      </c>
      <c r="D1188" t="str">
        <f t="shared" si="245"/>
        <v>00</v>
      </c>
      <c r="E1188" t="str">
        <f>"101"</f>
        <v>101</v>
      </c>
      <c r="F1188">
        <v>6</v>
      </c>
      <c r="G1188" t="str">
        <f t="shared" si="247"/>
        <v>99</v>
      </c>
      <c r="H1188" t="str">
        <f t="shared" si="246"/>
        <v>0</v>
      </c>
      <c r="I1188" t="str">
        <f t="shared" si="244"/>
        <v>00</v>
      </c>
      <c r="J1188" t="s">
        <v>353</v>
      </c>
      <c r="K1188">
        <v>0</v>
      </c>
    </row>
    <row r="1189" spans="1:11" x14ac:dyDescent="0.35">
      <c r="A1189">
        <v>199</v>
      </c>
      <c r="B1189" t="str">
        <f t="shared" si="243"/>
        <v>23</v>
      </c>
      <c r="C1189">
        <v>6495</v>
      </c>
      <c r="D1189" t="str">
        <f>"19"</f>
        <v>19</v>
      </c>
      <c r="E1189" t="str">
        <f>"001"</f>
        <v>001</v>
      </c>
      <c r="F1189">
        <v>6</v>
      </c>
      <c r="G1189" t="str">
        <f>"31"</f>
        <v>31</v>
      </c>
      <c r="H1189" t="str">
        <f t="shared" si="246"/>
        <v>0</v>
      </c>
      <c r="I1189" t="str">
        <f t="shared" si="244"/>
        <v>00</v>
      </c>
      <c r="J1189" t="s">
        <v>354</v>
      </c>
      <c r="K1189" s="1">
        <v>12000</v>
      </c>
    </row>
    <row r="1190" spans="1:11" x14ac:dyDescent="0.35">
      <c r="A1190">
        <v>199</v>
      </c>
      <c r="B1190" t="str">
        <f t="shared" si="243"/>
        <v>23</v>
      </c>
      <c r="C1190">
        <v>6499</v>
      </c>
      <c r="D1190" t="str">
        <f t="shared" ref="D1190:D1206" si="248">"00"</f>
        <v>00</v>
      </c>
      <c r="E1190" t="str">
        <f>"041"</f>
        <v>041</v>
      </c>
      <c r="F1190">
        <v>6</v>
      </c>
      <c r="G1190" t="str">
        <f t="shared" ref="G1190:G1202" si="249">"99"</f>
        <v>99</v>
      </c>
      <c r="H1190" t="str">
        <f t="shared" si="246"/>
        <v>0</v>
      </c>
      <c r="I1190" t="str">
        <f t="shared" si="244"/>
        <v>00</v>
      </c>
      <c r="J1190" t="s">
        <v>70</v>
      </c>
      <c r="K1190">
        <v>450</v>
      </c>
    </row>
    <row r="1191" spans="1:11" x14ac:dyDescent="0.35">
      <c r="A1191">
        <v>199</v>
      </c>
      <c r="B1191" t="str">
        <f t="shared" si="243"/>
        <v>23</v>
      </c>
      <c r="C1191">
        <v>6499</v>
      </c>
      <c r="D1191" t="str">
        <f t="shared" si="248"/>
        <v>00</v>
      </c>
      <c r="E1191" t="str">
        <f>"042"</f>
        <v>042</v>
      </c>
      <c r="F1191">
        <v>6</v>
      </c>
      <c r="G1191" t="str">
        <f t="shared" si="249"/>
        <v>99</v>
      </c>
      <c r="H1191" t="str">
        <f t="shared" si="246"/>
        <v>0</v>
      </c>
      <c r="I1191" t="str">
        <f t="shared" si="244"/>
        <v>00</v>
      </c>
      <c r="J1191" t="s">
        <v>70</v>
      </c>
      <c r="K1191">
        <v>250</v>
      </c>
    </row>
    <row r="1192" spans="1:11" x14ac:dyDescent="0.35">
      <c r="A1192">
        <v>199</v>
      </c>
      <c r="B1192" t="str">
        <f t="shared" si="243"/>
        <v>23</v>
      </c>
      <c r="C1192">
        <v>6499</v>
      </c>
      <c r="D1192" t="str">
        <f t="shared" si="248"/>
        <v>00</v>
      </c>
      <c r="E1192" t="str">
        <f>"101"</f>
        <v>101</v>
      </c>
      <c r="F1192">
        <v>6</v>
      </c>
      <c r="G1192" t="str">
        <f t="shared" si="249"/>
        <v>99</v>
      </c>
      <c r="H1192" t="str">
        <f t="shared" si="246"/>
        <v>0</v>
      </c>
      <c r="I1192" t="str">
        <f t="shared" si="244"/>
        <v>00</v>
      </c>
      <c r="J1192" t="s">
        <v>70</v>
      </c>
      <c r="K1192" s="1">
        <v>1000</v>
      </c>
    </row>
    <row r="1193" spans="1:11" x14ac:dyDescent="0.35">
      <c r="A1193">
        <v>199</v>
      </c>
      <c r="B1193" t="str">
        <f t="shared" si="243"/>
        <v>23</v>
      </c>
      <c r="C1193">
        <v>6499</v>
      </c>
      <c r="D1193" t="str">
        <f t="shared" si="248"/>
        <v>00</v>
      </c>
      <c r="E1193" t="str">
        <f>"105"</f>
        <v>105</v>
      </c>
      <c r="F1193">
        <v>6</v>
      </c>
      <c r="G1193" t="str">
        <f t="shared" si="249"/>
        <v>99</v>
      </c>
      <c r="H1193" t="str">
        <f t="shared" si="246"/>
        <v>0</v>
      </c>
      <c r="I1193" t="str">
        <f t="shared" si="244"/>
        <v>00</v>
      </c>
      <c r="J1193" t="s">
        <v>70</v>
      </c>
      <c r="K1193">
        <v>500</v>
      </c>
    </row>
    <row r="1194" spans="1:11" x14ac:dyDescent="0.35">
      <c r="A1194">
        <v>199</v>
      </c>
      <c r="B1194" t="str">
        <f t="shared" si="243"/>
        <v>23</v>
      </c>
      <c r="C1194">
        <v>6499</v>
      </c>
      <c r="D1194" t="str">
        <f t="shared" si="248"/>
        <v>00</v>
      </c>
      <c r="E1194" t="str">
        <f>"107"</f>
        <v>107</v>
      </c>
      <c r="F1194">
        <v>6</v>
      </c>
      <c r="G1194" t="str">
        <f t="shared" si="249"/>
        <v>99</v>
      </c>
      <c r="H1194" t="str">
        <f t="shared" si="246"/>
        <v>0</v>
      </c>
      <c r="I1194" t="str">
        <f t="shared" si="244"/>
        <v>00</v>
      </c>
      <c r="J1194" t="s">
        <v>70</v>
      </c>
      <c r="K1194">
        <v>200</v>
      </c>
    </row>
    <row r="1195" spans="1:11" x14ac:dyDescent="0.35">
      <c r="A1195">
        <v>199</v>
      </c>
      <c r="B1195" t="str">
        <f t="shared" ref="B1195:B1226" si="250">"31"</f>
        <v>31</v>
      </c>
      <c r="C1195">
        <v>6117</v>
      </c>
      <c r="D1195" t="str">
        <f t="shared" si="248"/>
        <v>00</v>
      </c>
      <c r="E1195" t="str">
        <f>"001"</f>
        <v>001</v>
      </c>
      <c r="F1195">
        <v>6</v>
      </c>
      <c r="G1195" t="str">
        <f t="shared" si="249"/>
        <v>99</v>
      </c>
      <c r="H1195" t="str">
        <f t="shared" si="246"/>
        <v>0</v>
      </c>
      <c r="I1195" t="str">
        <f t="shared" si="244"/>
        <v>00</v>
      </c>
      <c r="J1195" t="s">
        <v>355</v>
      </c>
      <c r="K1195" s="1">
        <v>6000</v>
      </c>
    </row>
    <row r="1196" spans="1:11" x14ac:dyDescent="0.35">
      <c r="A1196">
        <v>199</v>
      </c>
      <c r="B1196" t="str">
        <f t="shared" si="250"/>
        <v>31</v>
      </c>
      <c r="C1196">
        <v>6117</v>
      </c>
      <c r="D1196" t="str">
        <f t="shared" si="248"/>
        <v>00</v>
      </c>
      <c r="E1196" t="str">
        <f>"041"</f>
        <v>041</v>
      </c>
      <c r="F1196">
        <v>6</v>
      </c>
      <c r="G1196" t="str">
        <f t="shared" si="249"/>
        <v>99</v>
      </c>
      <c r="H1196" t="str">
        <f t="shared" si="246"/>
        <v>0</v>
      </c>
      <c r="I1196" t="str">
        <f t="shared" ref="I1196:I1202" si="251">"00"</f>
        <v>00</v>
      </c>
      <c r="J1196" t="s">
        <v>355</v>
      </c>
      <c r="K1196" s="1">
        <v>6000</v>
      </c>
    </row>
    <row r="1197" spans="1:11" x14ac:dyDescent="0.35">
      <c r="A1197">
        <v>199</v>
      </c>
      <c r="B1197" t="str">
        <f t="shared" si="250"/>
        <v>31</v>
      </c>
      <c r="C1197">
        <v>6117</v>
      </c>
      <c r="D1197" t="str">
        <f t="shared" si="248"/>
        <v>00</v>
      </c>
      <c r="E1197" t="str">
        <f>"042"</f>
        <v>042</v>
      </c>
      <c r="F1197">
        <v>6</v>
      </c>
      <c r="G1197" t="str">
        <f t="shared" si="249"/>
        <v>99</v>
      </c>
      <c r="H1197" t="str">
        <f t="shared" si="246"/>
        <v>0</v>
      </c>
      <c r="I1197" t="str">
        <f t="shared" si="251"/>
        <v>00</v>
      </c>
      <c r="J1197" t="s">
        <v>355</v>
      </c>
      <c r="K1197" s="1">
        <v>3000</v>
      </c>
    </row>
    <row r="1198" spans="1:11" x14ac:dyDescent="0.35">
      <c r="A1198">
        <v>199</v>
      </c>
      <c r="B1198" t="str">
        <f t="shared" si="250"/>
        <v>31</v>
      </c>
      <c r="C1198">
        <v>6117</v>
      </c>
      <c r="D1198" t="str">
        <f t="shared" si="248"/>
        <v>00</v>
      </c>
      <c r="E1198" t="str">
        <f>"101"</f>
        <v>101</v>
      </c>
      <c r="F1198">
        <v>6</v>
      </c>
      <c r="G1198" t="str">
        <f t="shared" si="249"/>
        <v>99</v>
      </c>
      <c r="H1198" t="str">
        <f t="shared" si="246"/>
        <v>0</v>
      </c>
      <c r="I1198" t="str">
        <f t="shared" si="251"/>
        <v>00</v>
      </c>
      <c r="J1198" t="s">
        <v>355</v>
      </c>
      <c r="K1198" s="1">
        <v>6000</v>
      </c>
    </row>
    <row r="1199" spans="1:11" x14ac:dyDescent="0.35">
      <c r="A1199">
        <v>199</v>
      </c>
      <c r="B1199" t="str">
        <f t="shared" si="250"/>
        <v>31</v>
      </c>
      <c r="C1199">
        <v>6117</v>
      </c>
      <c r="D1199" t="str">
        <f t="shared" si="248"/>
        <v>00</v>
      </c>
      <c r="E1199" t="str">
        <f>"102"</f>
        <v>102</v>
      </c>
      <c r="F1199">
        <v>6</v>
      </c>
      <c r="G1199" t="str">
        <f t="shared" si="249"/>
        <v>99</v>
      </c>
      <c r="H1199" t="str">
        <f t="shared" si="246"/>
        <v>0</v>
      </c>
      <c r="I1199" t="str">
        <f t="shared" si="251"/>
        <v>00</v>
      </c>
      <c r="J1199" t="s">
        <v>355</v>
      </c>
      <c r="K1199" s="1">
        <v>3000</v>
      </c>
    </row>
    <row r="1200" spans="1:11" x14ac:dyDescent="0.35">
      <c r="A1200">
        <v>199</v>
      </c>
      <c r="B1200" t="str">
        <f t="shared" si="250"/>
        <v>31</v>
      </c>
      <c r="C1200">
        <v>6117</v>
      </c>
      <c r="D1200" t="str">
        <f t="shared" si="248"/>
        <v>00</v>
      </c>
      <c r="E1200" t="str">
        <f>"103"</f>
        <v>103</v>
      </c>
      <c r="F1200">
        <v>6</v>
      </c>
      <c r="G1200" t="str">
        <f t="shared" si="249"/>
        <v>99</v>
      </c>
      <c r="H1200" t="str">
        <f t="shared" si="246"/>
        <v>0</v>
      </c>
      <c r="I1200" t="str">
        <f t="shared" si="251"/>
        <v>00</v>
      </c>
      <c r="J1200" t="s">
        <v>355</v>
      </c>
      <c r="K1200" s="1">
        <v>3000</v>
      </c>
    </row>
    <row r="1201" spans="1:11" x14ac:dyDescent="0.35">
      <c r="A1201">
        <v>199</v>
      </c>
      <c r="B1201" t="str">
        <f t="shared" si="250"/>
        <v>31</v>
      </c>
      <c r="C1201">
        <v>6117</v>
      </c>
      <c r="D1201" t="str">
        <f t="shared" si="248"/>
        <v>00</v>
      </c>
      <c r="E1201" t="str">
        <f>"105"</f>
        <v>105</v>
      </c>
      <c r="F1201">
        <v>6</v>
      </c>
      <c r="G1201" t="str">
        <f t="shared" si="249"/>
        <v>99</v>
      </c>
      <c r="H1201" t="str">
        <f t="shared" si="246"/>
        <v>0</v>
      </c>
      <c r="I1201" t="str">
        <f t="shared" si="251"/>
        <v>00</v>
      </c>
      <c r="J1201" t="s">
        <v>355</v>
      </c>
      <c r="K1201" s="1">
        <v>3000</v>
      </c>
    </row>
    <row r="1202" spans="1:11" x14ac:dyDescent="0.35">
      <c r="A1202">
        <v>199</v>
      </c>
      <c r="B1202" t="str">
        <f t="shared" si="250"/>
        <v>31</v>
      </c>
      <c r="C1202">
        <v>6117</v>
      </c>
      <c r="D1202" t="str">
        <f t="shared" si="248"/>
        <v>00</v>
      </c>
      <c r="E1202" t="str">
        <f>"107"</f>
        <v>107</v>
      </c>
      <c r="F1202">
        <v>6</v>
      </c>
      <c r="G1202" t="str">
        <f t="shared" si="249"/>
        <v>99</v>
      </c>
      <c r="H1202" t="str">
        <f t="shared" si="246"/>
        <v>0</v>
      </c>
      <c r="I1202" t="str">
        <f t="shared" si="251"/>
        <v>00</v>
      </c>
      <c r="J1202" t="s">
        <v>355</v>
      </c>
      <c r="K1202" s="1">
        <v>31853</v>
      </c>
    </row>
    <row r="1203" spans="1:11" x14ac:dyDescent="0.35">
      <c r="A1203">
        <v>199</v>
      </c>
      <c r="B1203" t="str">
        <f t="shared" si="250"/>
        <v>31</v>
      </c>
      <c r="C1203">
        <v>6117</v>
      </c>
      <c r="D1203" t="str">
        <f t="shared" si="248"/>
        <v>00</v>
      </c>
      <c r="E1203" t="str">
        <f t="shared" ref="E1203:E1208" si="252">"999"</f>
        <v>999</v>
      </c>
      <c r="F1203">
        <v>6</v>
      </c>
      <c r="G1203" t="str">
        <f>"23"</f>
        <v>23</v>
      </c>
      <c r="H1203" t="str">
        <f>"S"</f>
        <v>S</v>
      </c>
      <c r="I1203" t="str">
        <f>"AF"</f>
        <v>AF</v>
      </c>
      <c r="J1203" t="s">
        <v>356</v>
      </c>
      <c r="K1203">
        <v>0</v>
      </c>
    </row>
    <row r="1204" spans="1:11" x14ac:dyDescent="0.35">
      <c r="A1204">
        <v>199</v>
      </c>
      <c r="B1204" t="str">
        <f t="shared" si="250"/>
        <v>31</v>
      </c>
      <c r="C1204">
        <v>6117</v>
      </c>
      <c r="D1204" t="str">
        <f t="shared" si="248"/>
        <v>00</v>
      </c>
      <c r="E1204" t="str">
        <f t="shared" si="252"/>
        <v>999</v>
      </c>
      <c r="F1204">
        <v>6</v>
      </c>
      <c r="G1204" t="str">
        <f>"23"</f>
        <v>23</v>
      </c>
      <c r="H1204" t="str">
        <f>"S"</f>
        <v>S</v>
      </c>
      <c r="I1204" t="str">
        <f>"DG"</f>
        <v>DG</v>
      </c>
      <c r="J1204" t="s">
        <v>357</v>
      </c>
      <c r="K1204" s="1">
        <v>21000</v>
      </c>
    </row>
    <row r="1205" spans="1:11" x14ac:dyDescent="0.35">
      <c r="A1205">
        <v>199</v>
      </c>
      <c r="B1205" t="str">
        <f t="shared" si="250"/>
        <v>31</v>
      </c>
      <c r="C1205">
        <v>6117</v>
      </c>
      <c r="D1205" t="str">
        <f t="shared" si="248"/>
        <v>00</v>
      </c>
      <c r="E1205" t="str">
        <f t="shared" si="252"/>
        <v>999</v>
      </c>
      <c r="F1205">
        <v>6</v>
      </c>
      <c r="G1205" t="str">
        <f>"23"</f>
        <v>23</v>
      </c>
      <c r="H1205" t="str">
        <f>"S"</f>
        <v>S</v>
      </c>
      <c r="I1205" t="str">
        <f>"LP"</f>
        <v>LP</v>
      </c>
      <c r="J1205" t="s">
        <v>358</v>
      </c>
      <c r="K1205" s="1">
        <v>24000</v>
      </c>
    </row>
    <row r="1206" spans="1:11" x14ac:dyDescent="0.35">
      <c r="A1206">
        <v>199</v>
      </c>
      <c r="B1206" t="str">
        <f t="shared" si="250"/>
        <v>31</v>
      </c>
      <c r="C1206">
        <v>6117</v>
      </c>
      <c r="D1206" t="str">
        <f t="shared" si="248"/>
        <v>00</v>
      </c>
      <c r="E1206" t="str">
        <f t="shared" si="252"/>
        <v>999</v>
      </c>
      <c r="F1206">
        <v>6</v>
      </c>
      <c r="G1206" t="str">
        <f>"26"</f>
        <v>26</v>
      </c>
      <c r="H1206" t="str">
        <f>"0"</f>
        <v>0</v>
      </c>
      <c r="I1206" t="str">
        <f>"00"</f>
        <v>00</v>
      </c>
      <c r="J1206" t="s">
        <v>359</v>
      </c>
      <c r="K1206" s="1">
        <v>3000</v>
      </c>
    </row>
    <row r="1207" spans="1:11" x14ac:dyDescent="0.35">
      <c r="A1207">
        <v>199</v>
      </c>
      <c r="B1207" t="str">
        <f t="shared" si="250"/>
        <v>31</v>
      </c>
      <c r="C1207">
        <v>6117</v>
      </c>
      <c r="D1207" t="str">
        <f>"01"</f>
        <v>01</v>
      </c>
      <c r="E1207" t="str">
        <f t="shared" si="252"/>
        <v>999</v>
      </c>
      <c r="F1207">
        <v>6</v>
      </c>
      <c r="G1207" t="str">
        <f>"23"</f>
        <v>23</v>
      </c>
      <c r="H1207" t="str">
        <f>"S"</f>
        <v>S</v>
      </c>
      <c r="I1207" t="str">
        <f>"LD"</f>
        <v>LD</v>
      </c>
      <c r="J1207" t="s">
        <v>360</v>
      </c>
      <c r="K1207" s="1">
        <v>7000</v>
      </c>
    </row>
    <row r="1208" spans="1:11" x14ac:dyDescent="0.35">
      <c r="A1208">
        <v>199</v>
      </c>
      <c r="B1208" t="str">
        <f t="shared" si="250"/>
        <v>31</v>
      </c>
      <c r="C1208">
        <v>6117</v>
      </c>
      <c r="D1208" t="str">
        <f>"85"</f>
        <v>85</v>
      </c>
      <c r="E1208" t="str">
        <f t="shared" si="252"/>
        <v>999</v>
      </c>
      <c r="F1208">
        <v>6</v>
      </c>
      <c r="G1208" t="str">
        <f>"99"</f>
        <v>99</v>
      </c>
      <c r="H1208" t="str">
        <f>"0"</f>
        <v>0</v>
      </c>
      <c r="I1208" t="str">
        <f t="shared" ref="I1208:I1238" si="253">"00"</f>
        <v>00</v>
      </c>
      <c r="J1208" t="s">
        <v>131</v>
      </c>
      <c r="K1208" s="1">
        <v>22800</v>
      </c>
    </row>
    <row r="1209" spans="1:11" x14ac:dyDescent="0.35">
      <c r="A1209">
        <v>199</v>
      </c>
      <c r="B1209" t="str">
        <f t="shared" si="250"/>
        <v>31</v>
      </c>
      <c r="C1209">
        <v>6119</v>
      </c>
      <c r="D1209" t="str">
        <f t="shared" ref="D1209:D1223" si="254">"00"</f>
        <v>00</v>
      </c>
      <c r="E1209" t="str">
        <f>"001"</f>
        <v>001</v>
      </c>
      <c r="F1209">
        <v>6</v>
      </c>
      <c r="G1209" t="str">
        <f>"22"</f>
        <v>22</v>
      </c>
      <c r="H1209" t="str">
        <f>"R"</f>
        <v>R</v>
      </c>
      <c r="I1209" t="str">
        <f t="shared" si="253"/>
        <v>00</v>
      </c>
      <c r="J1209" t="s">
        <v>136</v>
      </c>
      <c r="K1209">
        <v>1</v>
      </c>
    </row>
    <row r="1210" spans="1:11" x14ac:dyDescent="0.35">
      <c r="A1210">
        <v>199</v>
      </c>
      <c r="B1210" t="str">
        <f t="shared" si="250"/>
        <v>31</v>
      </c>
      <c r="C1210">
        <v>6119</v>
      </c>
      <c r="D1210" t="str">
        <f t="shared" si="254"/>
        <v>00</v>
      </c>
      <c r="E1210" t="str">
        <f>"001"</f>
        <v>001</v>
      </c>
      <c r="F1210">
        <v>6</v>
      </c>
      <c r="G1210" t="str">
        <f>"99"</f>
        <v>99</v>
      </c>
      <c r="H1210" t="str">
        <f t="shared" ref="H1210:H1222" si="255">"0"</f>
        <v>0</v>
      </c>
      <c r="I1210" t="str">
        <f t="shared" si="253"/>
        <v>00</v>
      </c>
      <c r="J1210" t="s">
        <v>132</v>
      </c>
      <c r="K1210" s="1">
        <v>175876</v>
      </c>
    </row>
    <row r="1211" spans="1:11" x14ac:dyDescent="0.35">
      <c r="A1211">
        <v>199</v>
      </c>
      <c r="B1211" t="str">
        <f t="shared" si="250"/>
        <v>31</v>
      </c>
      <c r="C1211">
        <v>6119</v>
      </c>
      <c r="D1211" t="str">
        <f t="shared" si="254"/>
        <v>00</v>
      </c>
      <c r="E1211" t="str">
        <f>"041"</f>
        <v>041</v>
      </c>
      <c r="F1211">
        <v>6</v>
      </c>
      <c r="G1211" t="str">
        <f>"30"</f>
        <v>30</v>
      </c>
      <c r="H1211" t="str">
        <f t="shared" si="255"/>
        <v>0</v>
      </c>
      <c r="I1211" t="str">
        <f t="shared" si="253"/>
        <v>00</v>
      </c>
      <c r="J1211" t="s">
        <v>132</v>
      </c>
      <c r="K1211" s="1">
        <v>26905.5</v>
      </c>
    </row>
    <row r="1212" spans="1:11" x14ac:dyDescent="0.35">
      <c r="A1212">
        <v>199</v>
      </c>
      <c r="B1212" t="str">
        <f t="shared" si="250"/>
        <v>31</v>
      </c>
      <c r="C1212">
        <v>6119</v>
      </c>
      <c r="D1212" t="str">
        <f t="shared" si="254"/>
        <v>00</v>
      </c>
      <c r="E1212" t="str">
        <f>"041"</f>
        <v>041</v>
      </c>
      <c r="F1212">
        <v>6</v>
      </c>
      <c r="G1212" t="str">
        <f>"99"</f>
        <v>99</v>
      </c>
      <c r="H1212" t="str">
        <f t="shared" si="255"/>
        <v>0</v>
      </c>
      <c r="I1212" t="str">
        <f t="shared" si="253"/>
        <v>00</v>
      </c>
      <c r="J1212" t="s">
        <v>132</v>
      </c>
      <c r="K1212" s="1">
        <v>80716.5</v>
      </c>
    </row>
    <row r="1213" spans="1:11" x14ac:dyDescent="0.35">
      <c r="A1213">
        <v>199</v>
      </c>
      <c r="B1213" t="str">
        <f t="shared" si="250"/>
        <v>31</v>
      </c>
      <c r="C1213">
        <v>6119</v>
      </c>
      <c r="D1213" t="str">
        <f t="shared" si="254"/>
        <v>00</v>
      </c>
      <c r="E1213" t="str">
        <f>"042"</f>
        <v>042</v>
      </c>
      <c r="F1213">
        <v>6</v>
      </c>
      <c r="G1213" t="str">
        <f>"30"</f>
        <v>30</v>
      </c>
      <c r="H1213" t="str">
        <f t="shared" si="255"/>
        <v>0</v>
      </c>
      <c r="I1213" t="str">
        <f t="shared" si="253"/>
        <v>00</v>
      </c>
      <c r="J1213" t="s">
        <v>132</v>
      </c>
      <c r="K1213" s="1">
        <v>15228.25</v>
      </c>
    </row>
    <row r="1214" spans="1:11" x14ac:dyDescent="0.35">
      <c r="A1214">
        <v>199</v>
      </c>
      <c r="B1214" t="str">
        <f t="shared" si="250"/>
        <v>31</v>
      </c>
      <c r="C1214">
        <v>6119</v>
      </c>
      <c r="D1214" t="str">
        <f t="shared" si="254"/>
        <v>00</v>
      </c>
      <c r="E1214" t="str">
        <f>"042"</f>
        <v>042</v>
      </c>
      <c r="F1214">
        <v>6</v>
      </c>
      <c r="G1214" t="str">
        <f>"99"</f>
        <v>99</v>
      </c>
      <c r="H1214" t="str">
        <f t="shared" si="255"/>
        <v>0</v>
      </c>
      <c r="I1214" t="str">
        <f t="shared" si="253"/>
        <v>00</v>
      </c>
      <c r="J1214" t="s">
        <v>132</v>
      </c>
      <c r="K1214" s="1">
        <v>45684.75</v>
      </c>
    </row>
    <row r="1215" spans="1:11" x14ac:dyDescent="0.35">
      <c r="A1215">
        <v>199</v>
      </c>
      <c r="B1215" t="str">
        <f t="shared" si="250"/>
        <v>31</v>
      </c>
      <c r="C1215">
        <v>6119</v>
      </c>
      <c r="D1215" t="str">
        <f t="shared" si="254"/>
        <v>00</v>
      </c>
      <c r="E1215" t="str">
        <f>"101"</f>
        <v>101</v>
      </c>
      <c r="F1215">
        <v>6</v>
      </c>
      <c r="G1215" t="str">
        <f>"99"</f>
        <v>99</v>
      </c>
      <c r="H1215" t="str">
        <f t="shared" si="255"/>
        <v>0</v>
      </c>
      <c r="I1215" t="str">
        <f t="shared" si="253"/>
        <v>00</v>
      </c>
      <c r="J1215" t="s">
        <v>132</v>
      </c>
      <c r="K1215" s="1">
        <v>57706</v>
      </c>
    </row>
    <row r="1216" spans="1:11" x14ac:dyDescent="0.35">
      <c r="A1216">
        <v>199</v>
      </c>
      <c r="B1216" t="str">
        <f t="shared" si="250"/>
        <v>31</v>
      </c>
      <c r="C1216">
        <v>6119</v>
      </c>
      <c r="D1216" t="str">
        <f t="shared" si="254"/>
        <v>00</v>
      </c>
      <c r="E1216" t="str">
        <f>"102"</f>
        <v>102</v>
      </c>
      <c r="F1216">
        <v>6</v>
      </c>
      <c r="G1216" t="str">
        <f>"30"</f>
        <v>30</v>
      </c>
      <c r="H1216" t="str">
        <f t="shared" si="255"/>
        <v>0</v>
      </c>
      <c r="I1216" t="str">
        <f t="shared" si="253"/>
        <v>00</v>
      </c>
      <c r="J1216" t="s">
        <v>132</v>
      </c>
      <c r="K1216" s="1">
        <v>24270.5</v>
      </c>
    </row>
    <row r="1217" spans="1:11" x14ac:dyDescent="0.35">
      <c r="A1217">
        <v>199</v>
      </c>
      <c r="B1217" t="str">
        <f t="shared" si="250"/>
        <v>31</v>
      </c>
      <c r="C1217">
        <v>6119</v>
      </c>
      <c r="D1217" t="str">
        <f t="shared" si="254"/>
        <v>00</v>
      </c>
      <c r="E1217" t="str">
        <f>"102"</f>
        <v>102</v>
      </c>
      <c r="F1217">
        <v>6</v>
      </c>
      <c r="G1217" t="str">
        <f>"99"</f>
        <v>99</v>
      </c>
      <c r="H1217" t="str">
        <f t="shared" si="255"/>
        <v>0</v>
      </c>
      <c r="I1217" t="str">
        <f t="shared" si="253"/>
        <v>00</v>
      </c>
      <c r="J1217" t="s">
        <v>132</v>
      </c>
      <c r="K1217" s="1">
        <v>24270.5</v>
      </c>
    </row>
    <row r="1218" spans="1:11" x14ac:dyDescent="0.35">
      <c r="A1218">
        <v>199</v>
      </c>
      <c r="B1218" t="str">
        <f t="shared" si="250"/>
        <v>31</v>
      </c>
      <c r="C1218">
        <v>6119</v>
      </c>
      <c r="D1218" t="str">
        <f t="shared" si="254"/>
        <v>00</v>
      </c>
      <c r="E1218" t="str">
        <f>"103"</f>
        <v>103</v>
      </c>
      <c r="F1218">
        <v>6</v>
      </c>
      <c r="G1218" t="str">
        <f>"30"</f>
        <v>30</v>
      </c>
      <c r="H1218" t="str">
        <f t="shared" si="255"/>
        <v>0</v>
      </c>
      <c r="I1218" t="str">
        <f t="shared" si="253"/>
        <v>00</v>
      </c>
      <c r="J1218" t="s">
        <v>132</v>
      </c>
      <c r="K1218" s="1">
        <v>14426.5</v>
      </c>
    </row>
    <row r="1219" spans="1:11" x14ac:dyDescent="0.35">
      <c r="A1219">
        <v>199</v>
      </c>
      <c r="B1219" t="str">
        <f t="shared" si="250"/>
        <v>31</v>
      </c>
      <c r="C1219">
        <v>6119</v>
      </c>
      <c r="D1219" t="str">
        <f t="shared" si="254"/>
        <v>00</v>
      </c>
      <c r="E1219" t="str">
        <f>"103"</f>
        <v>103</v>
      </c>
      <c r="F1219">
        <v>6</v>
      </c>
      <c r="G1219" t="str">
        <f>"99"</f>
        <v>99</v>
      </c>
      <c r="H1219" t="str">
        <f t="shared" si="255"/>
        <v>0</v>
      </c>
      <c r="I1219" t="str">
        <f t="shared" si="253"/>
        <v>00</v>
      </c>
      <c r="J1219" t="s">
        <v>132</v>
      </c>
      <c r="K1219" s="1">
        <v>43279.5</v>
      </c>
    </row>
    <row r="1220" spans="1:11" x14ac:dyDescent="0.35">
      <c r="A1220">
        <v>199</v>
      </c>
      <c r="B1220" t="str">
        <f t="shared" si="250"/>
        <v>31</v>
      </c>
      <c r="C1220">
        <v>6119</v>
      </c>
      <c r="D1220" t="str">
        <f t="shared" si="254"/>
        <v>00</v>
      </c>
      <c r="E1220" t="str">
        <f>"105"</f>
        <v>105</v>
      </c>
      <c r="F1220">
        <v>6</v>
      </c>
      <c r="G1220" t="str">
        <f>"99"</f>
        <v>99</v>
      </c>
      <c r="H1220" t="str">
        <f t="shared" si="255"/>
        <v>0</v>
      </c>
      <c r="I1220" t="str">
        <f t="shared" si="253"/>
        <v>00</v>
      </c>
      <c r="J1220" t="s">
        <v>132</v>
      </c>
      <c r="K1220" s="1">
        <v>56789</v>
      </c>
    </row>
    <row r="1221" spans="1:11" x14ac:dyDescent="0.35">
      <c r="A1221">
        <v>199</v>
      </c>
      <c r="B1221" t="str">
        <f t="shared" si="250"/>
        <v>31</v>
      </c>
      <c r="C1221">
        <v>6119</v>
      </c>
      <c r="D1221" t="str">
        <f t="shared" si="254"/>
        <v>00</v>
      </c>
      <c r="E1221" t="str">
        <f>"107"</f>
        <v>107</v>
      </c>
      <c r="F1221">
        <v>6</v>
      </c>
      <c r="G1221" t="str">
        <f>"30"</f>
        <v>30</v>
      </c>
      <c r="H1221" t="str">
        <f t="shared" si="255"/>
        <v>0</v>
      </c>
      <c r="I1221" t="str">
        <f t="shared" si="253"/>
        <v>00</v>
      </c>
      <c r="J1221" t="s">
        <v>132</v>
      </c>
      <c r="K1221" s="1">
        <v>28853</v>
      </c>
    </row>
    <row r="1222" spans="1:11" x14ac:dyDescent="0.35">
      <c r="A1222">
        <v>199</v>
      </c>
      <c r="B1222" t="str">
        <f t="shared" si="250"/>
        <v>31</v>
      </c>
      <c r="C1222">
        <v>6119</v>
      </c>
      <c r="D1222" t="str">
        <f t="shared" si="254"/>
        <v>00</v>
      </c>
      <c r="E1222" t="str">
        <f>"107"</f>
        <v>107</v>
      </c>
      <c r="F1222">
        <v>6</v>
      </c>
      <c r="G1222" t="str">
        <f>"99"</f>
        <v>99</v>
      </c>
      <c r="H1222" t="str">
        <f t="shared" si="255"/>
        <v>0</v>
      </c>
      <c r="I1222" t="str">
        <f t="shared" si="253"/>
        <v>00</v>
      </c>
      <c r="J1222" t="s">
        <v>132</v>
      </c>
      <c r="K1222">
        <v>0</v>
      </c>
    </row>
    <row r="1223" spans="1:11" x14ac:dyDescent="0.35">
      <c r="A1223">
        <v>199</v>
      </c>
      <c r="B1223" t="str">
        <f t="shared" si="250"/>
        <v>31</v>
      </c>
      <c r="C1223">
        <v>6119</v>
      </c>
      <c r="D1223" t="str">
        <f t="shared" si="254"/>
        <v>00</v>
      </c>
      <c r="E1223" t="str">
        <f>"999"</f>
        <v>999</v>
      </c>
      <c r="F1223">
        <v>6</v>
      </c>
      <c r="G1223" t="str">
        <f>"23"</f>
        <v>23</v>
      </c>
      <c r="H1223" t="str">
        <f>"S"</f>
        <v>S</v>
      </c>
      <c r="I1223" t="str">
        <f t="shared" si="253"/>
        <v>00</v>
      </c>
      <c r="J1223" t="s">
        <v>361</v>
      </c>
      <c r="K1223" s="1">
        <v>396471</v>
      </c>
    </row>
    <row r="1224" spans="1:11" x14ac:dyDescent="0.35">
      <c r="A1224">
        <v>199</v>
      </c>
      <c r="B1224" t="str">
        <f t="shared" si="250"/>
        <v>31</v>
      </c>
      <c r="C1224">
        <v>6121</v>
      </c>
      <c r="D1224" t="str">
        <f>"35"</f>
        <v>35</v>
      </c>
      <c r="E1224" t="str">
        <f>"999"</f>
        <v>999</v>
      </c>
      <c r="F1224">
        <v>6</v>
      </c>
      <c r="G1224" t="str">
        <f>"99"</f>
        <v>99</v>
      </c>
      <c r="H1224" t="str">
        <f t="shared" ref="H1224:H1237" si="256">"0"</f>
        <v>0</v>
      </c>
      <c r="I1224" t="str">
        <f t="shared" si="253"/>
        <v>00</v>
      </c>
      <c r="J1224" t="s">
        <v>362</v>
      </c>
      <c r="K1224" s="1">
        <v>37250</v>
      </c>
    </row>
    <row r="1225" spans="1:11" x14ac:dyDescent="0.35">
      <c r="A1225">
        <v>199</v>
      </c>
      <c r="B1225" t="str">
        <f t="shared" si="250"/>
        <v>31</v>
      </c>
      <c r="C1225">
        <v>6141</v>
      </c>
      <c r="D1225" t="str">
        <f t="shared" ref="D1225:D1242" si="257">"00"</f>
        <v>00</v>
      </c>
      <c r="E1225" t="str">
        <f>"001"</f>
        <v>001</v>
      </c>
      <c r="F1225">
        <v>6</v>
      </c>
      <c r="G1225" t="str">
        <f>"99"</f>
        <v>99</v>
      </c>
      <c r="H1225" t="str">
        <f t="shared" si="256"/>
        <v>0</v>
      </c>
      <c r="I1225" t="str">
        <f t="shared" si="253"/>
        <v>00</v>
      </c>
      <c r="J1225" t="s">
        <v>23</v>
      </c>
      <c r="K1225" s="1">
        <v>2473.38</v>
      </c>
    </row>
    <row r="1226" spans="1:11" x14ac:dyDescent="0.35">
      <c r="A1226">
        <v>199</v>
      </c>
      <c r="B1226" t="str">
        <f t="shared" si="250"/>
        <v>31</v>
      </c>
      <c r="C1226">
        <v>6141</v>
      </c>
      <c r="D1226" t="str">
        <f t="shared" si="257"/>
        <v>00</v>
      </c>
      <c r="E1226" t="str">
        <f>"041"</f>
        <v>041</v>
      </c>
      <c r="F1226">
        <v>6</v>
      </c>
      <c r="G1226" t="str">
        <f>"30"</f>
        <v>30</v>
      </c>
      <c r="H1226" t="str">
        <f t="shared" si="256"/>
        <v>0</v>
      </c>
      <c r="I1226" t="str">
        <f t="shared" si="253"/>
        <v>00</v>
      </c>
      <c r="J1226" t="s">
        <v>23</v>
      </c>
      <c r="K1226">
        <v>342.69</v>
      </c>
    </row>
    <row r="1227" spans="1:11" x14ac:dyDescent="0.35">
      <c r="A1227">
        <v>199</v>
      </c>
      <c r="B1227" t="str">
        <f t="shared" ref="B1227:B1258" si="258">"31"</f>
        <v>31</v>
      </c>
      <c r="C1227">
        <v>6141</v>
      </c>
      <c r="D1227" t="str">
        <f t="shared" si="257"/>
        <v>00</v>
      </c>
      <c r="E1227" t="str">
        <f>"041"</f>
        <v>041</v>
      </c>
      <c r="F1227">
        <v>6</v>
      </c>
      <c r="G1227" t="str">
        <f>"99"</f>
        <v>99</v>
      </c>
      <c r="H1227" t="str">
        <f t="shared" si="256"/>
        <v>0</v>
      </c>
      <c r="I1227" t="str">
        <f t="shared" si="253"/>
        <v>00</v>
      </c>
      <c r="J1227" t="s">
        <v>23</v>
      </c>
      <c r="K1227" s="1">
        <v>1104.24</v>
      </c>
    </row>
    <row r="1228" spans="1:11" x14ac:dyDescent="0.35">
      <c r="A1228">
        <v>199</v>
      </c>
      <c r="B1228" t="str">
        <f t="shared" si="258"/>
        <v>31</v>
      </c>
      <c r="C1228">
        <v>6141</v>
      </c>
      <c r="D1228" t="str">
        <f t="shared" si="257"/>
        <v>00</v>
      </c>
      <c r="E1228" t="str">
        <f>"042"</f>
        <v>042</v>
      </c>
      <c r="F1228">
        <v>6</v>
      </c>
      <c r="G1228" t="str">
        <f>"30"</f>
        <v>30</v>
      </c>
      <c r="H1228" t="str">
        <f t="shared" si="256"/>
        <v>0</v>
      </c>
      <c r="I1228" t="str">
        <f t="shared" si="253"/>
        <v>00</v>
      </c>
      <c r="J1228" t="s">
        <v>23</v>
      </c>
      <c r="K1228">
        <v>220.81</v>
      </c>
    </row>
    <row r="1229" spans="1:11" x14ac:dyDescent="0.35">
      <c r="A1229">
        <v>199</v>
      </c>
      <c r="B1229" t="str">
        <f t="shared" si="258"/>
        <v>31</v>
      </c>
      <c r="C1229">
        <v>6141</v>
      </c>
      <c r="D1229" t="str">
        <f t="shared" si="257"/>
        <v>00</v>
      </c>
      <c r="E1229" t="str">
        <f>"042"</f>
        <v>042</v>
      </c>
      <c r="F1229">
        <v>6</v>
      </c>
      <c r="G1229" t="str">
        <f>"99"</f>
        <v>99</v>
      </c>
      <c r="H1229" t="str">
        <f t="shared" si="256"/>
        <v>0</v>
      </c>
      <c r="I1229" t="str">
        <f t="shared" si="253"/>
        <v>00</v>
      </c>
      <c r="J1229" t="s">
        <v>23</v>
      </c>
      <c r="K1229">
        <v>705.93</v>
      </c>
    </row>
    <row r="1230" spans="1:11" x14ac:dyDescent="0.35">
      <c r="A1230">
        <v>199</v>
      </c>
      <c r="B1230" t="str">
        <f t="shared" si="258"/>
        <v>31</v>
      </c>
      <c r="C1230">
        <v>6141</v>
      </c>
      <c r="D1230" t="str">
        <f t="shared" si="257"/>
        <v>00</v>
      </c>
      <c r="E1230" t="str">
        <f>"101"</f>
        <v>101</v>
      </c>
      <c r="F1230">
        <v>6</v>
      </c>
      <c r="G1230" t="str">
        <f>"99"</f>
        <v>99</v>
      </c>
      <c r="H1230" t="str">
        <f t="shared" si="256"/>
        <v>0</v>
      </c>
      <c r="I1230" t="str">
        <f t="shared" si="253"/>
        <v>00</v>
      </c>
      <c r="J1230" t="s">
        <v>23</v>
      </c>
      <c r="K1230">
        <v>824.72</v>
      </c>
    </row>
    <row r="1231" spans="1:11" x14ac:dyDescent="0.35">
      <c r="A1231">
        <v>199</v>
      </c>
      <c r="B1231" t="str">
        <f t="shared" si="258"/>
        <v>31</v>
      </c>
      <c r="C1231">
        <v>6141</v>
      </c>
      <c r="D1231" t="str">
        <f t="shared" si="257"/>
        <v>00</v>
      </c>
      <c r="E1231" t="str">
        <f>"102"</f>
        <v>102</v>
      </c>
      <c r="F1231">
        <v>6</v>
      </c>
      <c r="G1231" t="str">
        <f>"30"</f>
        <v>30</v>
      </c>
      <c r="H1231" t="str">
        <f t="shared" si="256"/>
        <v>0</v>
      </c>
      <c r="I1231" t="str">
        <f t="shared" si="253"/>
        <v>00</v>
      </c>
      <c r="J1231" t="s">
        <v>23</v>
      </c>
      <c r="K1231">
        <v>336.39</v>
      </c>
    </row>
    <row r="1232" spans="1:11" x14ac:dyDescent="0.35">
      <c r="A1232">
        <v>199</v>
      </c>
      <c r="B1232" t="str">
        <f t="shared" si="258"/>
        <v>31</v>
      </c>
      <c r="C1232">
        <v>6141</v>
      </c>
      <c r="D1232" t="str">
        <f t="shared" si="257"/>
        <v>00</v>
      </c>
      <c r="E1232" t="str">
        <f>"102"</f>
        <v>102</v>
      </c>
      <c r="F1232">
        <v>6</v>
      </c>
      <c r="G1232" t="str">
        <f>"99"</f>
        <v>99</v>
      </c>
      <c r="H1232" t="str">
        <f t="shared" si="256"/>
        <v>0</v>
      </c>
      <c r="I1232" t="str">
        <f t="shared" si="253"/>
        <v>00</v>
      </c>
      <c r="J1232" t="s">
        <v>23</v>
      </c>
      <c r="K1232">
        <v>377.97</v>
      </c>
    </row>
    <row r="1233" spans="1:11" x14ac:dyDescent="0.35">
      <c r="A1233">
        <v>199</v>
      </c>
      <c r="B1233" t="str">
        <f t="shared" si="258"/>
        <v>31</v>
      </c>
      <c r="C1233">
        <v>6141</v>
      </c>
      <c r="D1233" t="str">
        <f t="shared" si="257"/>
        <v>00</v>
      </c>
      <c r="E1233" t="str">
        <f>"103"</f>
        <v>103</v>
      </c>
      <c r="F1233">
        <v>6</v>
      </c>
      <c r="G1233" t="str">
        <f>"30"</f>
        <v>30</v>
      </c>
      <c r="H1233" t="str">
        <f t="shared" si="256"/>
        <v>0</v>
      </c>
      <c r="I1233" t="str">
        <f t="shared" si="253"/>
        <v>00</v>
      </c>
      <c r="J1233" t="s">
        <v>23</v>
      </c>
      <c r="K1233">
        <v>208.4</v>
      </c>
    </row>
    <row r="1234" spans="1:11" x14ac:dyDescent="0.35">
      <c r="A1234">
        <v>199</v>
      </c>
      <c r="B1234" t="str">
        <f t="shared" si="258"/>
        <v>31</v>
      </c>
      <c r="C1234">
        <v>6141</v>
      </c>
      <c r="D1234" t="str">
        <f t="shared" si="257"/>
        <v>00</v>
      </c>
      <c r="E1234" t="str">
        <f>"103"</f>
        <v>103</v>
      </c>
      <c r="F1234">
        <v>6</v>
      </c>
      <c r="G1234" t="str">
        <f>"99"</f>
        <v>99</v>
      </c>
      <c r="H1234" t="str">
        <f t="shared" si="256"/>
        <v>0</v>
      </c>
      <c r="I1234" t="str">
        <f t="shared" si="253"/>
        <v>00</v>
      </c>
      <c r="J1234" t="s">
        <v>23</v>
      </c>
      <c r="K1234">
        <v>668.55</v>
      </c>
    </row>
    <row r="1235" spans="1:11" x14ac:dyDescent="0.35">
      <c r="A1235">
        <v>199</v>
      </c>
      <c r="B1235" t="str">
        <f t="shared" si="258"/>
        <v>31</v>
      </c>
      <c r="C1235">
        <v>6141</v>
      </c>
      <c r="D1235" t="str">
        <f t="shared" si="257"/>
        <v>00</v>
      </c>
      <c r="E1235" t="str">
        <f>"105"</f>
        <v>105</v>
      </c>
      <c r="F1235">
        <v>6</v>
      </c>
      <c r="G1235" t="str">
        <f>"99"</f>
        <v>99</v>
      </c>
      <c r="H1235" t="str">
        <f t="shared" si="256"/>
        <v>0</v>
      </c>
      <c r="I1235" t="str">
        <f t="shared" si="253"/>
        <v>00</v>
      </c>
      <c r="J1235" t="s">
        <v>23</v>
      </c>
      <c r="K1235">
        <v>756.55</v>
      </c>
    </row>
    <row r="1236" spans="1:11" x14ac:dyDescent="0.35">
      <c r="A1236">
        <v>199</v>
      </c>
      <c r="B1236" t="str">
        <f t="shared" si="258"/>
        <v>31</v>
      </c>
      <c r="C1236">
        <v>6141</v>
      </c>
      <c r="D1236" t="str">
        <f t="shared" si="257"/>
        <v>00</v>
      </c>
      <c r="E1236" t="str">
        <f>"107"</f>
        <v>107</v>
      </c>
      <c r="F1236">
        <v>6</v>
      </c>
      <c r="G1236" t="str">
        <f>"30"</f>
        <v>30</v>
      </c>
      <c r="H1236" t="str">
        <f t="shared" si="256"/>
        <v>0</v>
      </c>
      <c r="I1236" t="str">
        <f t="shared" si="253"/>
        <v>00</v>
      </c>
      <c r="J1236" t="s">
        <v>23</v>
      </c>
      <c r="K1236">
        <v>366.47</v>
      </c>
    </row>
    <row r="1237" spans="1:11" x14ac:dyDescent="0.35">
      <c r="A1237">
        <v>199</v>
      </c>
      <c r="B1237" t="str">
        <f t="shared" si="258"/>
        <v>31</v>
      </c>
      <c r="C1237">
        <v>6141</v>
      </c>
      <c r="D1237" t="str">
        <f t="shared" si="257"/>
        <v>00</v>
      </c>
      <c r="E1237" t="str">
        <f>"107"</f>
        <v>107</v>
      </c>
      <c r="F1237">
        <v>6</v>
      </c>
      <c r="G1237" t="str">
        <f>"99"</f>
        <v>99</v>
      </c>
      <c r="H1237" t="str">
        <f t="shared" si="256"/>
        <v>0</v>
      </c>
      <c r="I1237" t="str">
        <f t="shared" si="253"/>
        <v>00</v>
      </c>
      <c r="J1237" t="s">
        <v>23</v>
      </c>
      <c r="K1237">
        <v>404.57</v>
      </c>
    </row>
    <row r="1238" spans="1:11" x14ac:dyDescent="0.35">
      <c r="A1238">
        <v>199</v>
      </c>
      <c r="B1238" t="str">
        <f t="shared" si="258"/>
        <v>31</v>
      </c>
      <c r="C1238">
        <v>6141</v>
      </c>
      <c r="D1238" t="str">
        <f t="shared" si="257"/>
        <v>00</v>
      </c>
      <c r="E1238" t="str">
        <f t="shared" ref="E1238:E1245" si="259">"999"</f>
        <v>999</v>
      </c>
      <c r="F1238">
        <v>6</v>
      </c>
      <c r="G1238" t="str">
        <f>"23"</f>
        <v>23</v>
      </c>
      <c r="H1238" t="str">
        <f>"S"</f>
        <v>S</v>
      </c>
      <c r="I1238" t="str">
        <f t="shared" si="253"/>
        <v>00</v>
      </c>
      <c r="J1238" t="s">
        <v>363</v>
      </c>
      <c r="K1238" s="1">
        <v>5388.24</v>
      </c>
    </row>
    <row r="1239" spans="1:11" x14ac:dyDescent="0.35">
      <c r="A1239">
        <v>199</v>
      </c>
      <c r="B1239" t="str">
        <f t="shared" si="258"/>
        <v>31</v>
      </c>
      <c r="C1239">
        <v>6141</v>
      </c>
      <c r="D1239" t="str">
        <f t="shared" si="257"/>
        <v>00</v>
      </c>
      <c r="E1239" t="str">
        <f t="shared" si="259"/>
        <v>999</v>
      </c>
      <c r="F1239">
        <v>6</v>
      </c>
      <c r="G1239" t="str">
        <f>"23"</f>
        <v>23</v>
      </c>
      <c r="H1239" t="str">
        <f>"S"</f>
        <v>S</v>
      </c>
      <c r="I1239" t="str">
        <f>"AF"</f>
        <v>AF</v>
      </c>
      <c r="J1239" t="s">
        <v>23</v>
      </c>
      <c r="K1239">
        <v>0</v>
      </c>
    </row>
    <row r="1240" spans="1:11" x14ac:dyDescent="0.35">
      <c r="A1240">
        <v>199</v>
      </c>
      <c r="B1240" t="str">
        <f t="shared" si="258"/>
        <v>31</v>
      </c>
      <c r="C1240">
        <v>6141</v>
      </c>
      <c r="D1240" t="str">
        <f t="shared" si="257"/>
        <v>00</v>
      </c>
      <c r="E1240" t="str">
        <f t="shared" si="259"/>
        <v>999</v>
      </c>
      <c r="F1240">
        <v>6</v>
      </c>
      <c r="G1240" t="str">
        <f>"23"</f>
        <v>23</v>
      </c>
      <c r="H1240" t="str">
        <f>"S"</f>
        <v>S</v>
      </c>
      <c r="I1240" t="str">
        <f>"DG"</f>
        <v>DG</v>
      </c>
      <c r="J1240" t="s">
        <v>23</v>
      </c>
      <c r="K1240">
        <v>288.26</v>
      </c>
    </row>
    <row r="1241" spans="1:11" x14ac:dyDescent="0.35">
      <c r="A1241">
        <v>199</v>
      </c>
      <c r="B1241" t="str">
        <f t="shared" si="258"/>
        <v>31</v>
      </c>
      <c r="C1241">
        <v>6141</v>
      </c>
      <c r="D1241" t="str">
        <f t="shared" si="257"/>
        <v>00</v>
      </c>
      <c r="E1241" t="str">
        <f t="shared" si="259"/>
        <v>999</v>
      </c>
      <c r="F1241">
        <v>6</v>
      </c>
      <c r="G1241" t="str">
        <f>"23"</f>
        <v>23</v>
      </c>
      <c r="H1241" t="str">
        <f>"S"</f>
        <v>S</v>
      </c>
      <c r="I1241" t="str">
        <f>"LP"</f>
        <v>LP</v>
      </c>
      <c r="J1241" t="s">
        <v>23</v>
      </c>
      <c r="K1241">
        <v>325.5</v>
      </c>
    </row>
    <row r="1242" spans="1:11" x14ac:dyDescent="0.35">
      <c r="A1242">
        <v>199</v>
      </c>
      <c r="B1242" t="str">
        <f t="shared" si="258"/>
        <v>31</v>
      </c>
      <c r="C1242">
        <v>6141</v>
      </c>
      <c r="D1242" t="str">
        <f t="shared" si="257"/>
        <v>00</v>
      </c>
      <c r="E1242" t="str">
        <f t="shared" si="259"/>
        <v>999</v>
      </c>
      <c r="F1242">
        <v>6</v>
      </c>
      <c r="G1242" t="str">
        <f>"26"</f>
        <v>26</v>
      </c>
      <c r="H1242" t="str">
        <f>"0"</f>
        <v>0</v>
      </c>
      <c r="I1242" t="str">
        <f>"00"</f>
        <v>00</v>
      </c>
      <c r="J1242" t="s">
        <v>23</v>
      </c>
      <c r="K1242">
        <v>40.909999999999997</v>
      </c>
    </row>
    <row r="1243" spans="1:11" x14ac:dyDescent="0.35">
      <c r="A1243">
        <v>199</v>
      </c>
      <c r="B1243" t="str">
        <f t="shared" si="258"/>
        <v>31</v>
      </c>
      <c r="C1243">
        <v>6141</v>
      </c>
      <c r="D1243" t="str">
        <f>"01"</f>
        <v>01</v>
      </c>
      <c r="E1243" t="str">
        <f t="shared" si="259"/>
        <v>999</v>
      </c>
      <c r="F1243">
        <v>6</v>
      </c>
      <c r="G1243" t="str">
        <f>"23"</f>
        <v>23</v>
      </c>
      <c r="H1243" t="str">
        <f>"S"</f>
        <v>S</v>
      </c>
      <c r="I1243" t="str">
        <f>"LD"</f>
        <v>LD</v>
      </c>
      <c r="J1243" t="s">
        <v>23</v>
      </c>
      <c r="K1243">
        <v>99.22</v>
      </c>
    </row>
    <row r="1244" spans="1:11" x14ac:dyDescent="0.35">
      <c r="A1244">
        <v>199</v>
      </c>
      <c r="B1244" t="str">
        <f t="shared" si="258"/>
        <v>31</v>
      </c>
      <c r="C1244">
        <v>6141</v>
      </c>
      <c r="D1244" t="str">
        <f>"35"</f>
        <v>35</v>
      </c>
      <c r="E1244" t="str">
        <f t="shared" si="259"/>
        <v>999</v>
      </c>
      <c r="F1244">
        <v>6</v>
      </c>
      <c r="G1244" t="str">
        <f>"99"</f>
        <v>99</v>
      </c>
      <c r="H1244" t="str">
        <f t="shared" ref="H1244:H1256" si="260">"0"</f>
        <v>0</v>
      </c>
      <c r="I1244" t="str">
        <f t="shared" ref="I1244:I1271" si="261">"00"</f>
        <v>00</v>
      </c>
      <c r="J1244" t="s">
        <v>23</v>
      </c>
      <c r="K1244">
        <v>507.89</v>
      </c>
    </row>
    <row r="1245" spans="1:11" x14ac:dyDescent="0.35">
      <c r="A1245">
        <v>199</v>
      </c>
      <c r="B1245" t="str">
        <f t="shared" si="258"/>
        <v>31</v>
      </c>
      <c r="C1245">
        <v>6141</v>
      </c>
      <c r="D1245" t="str">
        <f>"85"</f>
        <v>85</v>
      </c>
      <c r="E1245" t="str">
        <f t="shared" si="259"/>
        <v>999</v>
      </c>
      <c r="F1245">
        <v>6</v>
      </c>
      <c r="G1245" t="str">
        <f>"99"</f>
        <v>99</v>
      </c>
      <c r="H1245" t="str">
        <f t="shared" si="260"/>
        <v>0</v>
      </c>
      <c r="I1245" t="str">
        <f t="shared" si="261"/>
        <v>00</v>
      </c>
      <c r="J1245" t="s">
        <v>23</v>
      </c>
      <c r="K1245">
        <v>308.27</v>
      </c>
    </row>
    <row r="1246" spans="1:11" x14ac:dyDescent="0.35">
      <c r="A1246">
        <v>199</v>
      </c>
      <c r="B1246" t="str">
        <f t="shared" si="258"/>
        <v>31</v>
      </c>
      <c r="C1246">
        <v>6142</v>
      </c>
      <c r="D1246" t="str">
        <f t="shared" ref="D1246:D1275" si="262">"00"</f>
        <v>00</v>
      </c>
      <c r="E1246" t="str">
        <f>"001"</f>
        <v>001</v>
      </c>
      <c r="F1246">
        <v>6</v>
      </c>
      <c r="G1246" t="str">
        <f>"99"</f>
        <v>99</v>
      </c>
      <c r="H1246" t="str">
        <f t="shared" si="260"/>
        <v>0</v>
      </c>
      <c r="I1246" t="str">
        <f t="shared" si="261"/>
        <v>00</v>
      </c>
      <c r="J1246" t="s">
        <v>156</v>
      </c>
      <c r="K1246" s="1">
        <v>2820</v>
      </c>
    </row>
    <row r="1247" spans="1:11" x14ac:dyDescent="0.35">
      <c r="A1247">
        <v>199</v>
      </c>
      <c r="B1247" t="str">
        <f t="shared" si="258"/>
        <v>31</v>
      </c>
      <c r="C1247">
        <v>6142</v>
      </c>
      <c r="D1247" t="str">
        <f t="shared" si="262"/>
        <v>00</v>
      </c>
      <c r="E1247" t="str">
        <f>"041"</f>
        <v>041</v>
      </c>
      <c r="F1247">
        <v>6</v>
      </c>
      <c r="G1247" t="str">
        <f>"30"</f>
        <v>30</v>
      </c>
      <c r="H1247" t="str">
        <f t="shared" si="260"/>
        <v>0</v>
      </c>
      <c r="I1247" t="str">
        <f t="shared" si="261"/>
        <v>00</v>
      </c>
      <c r="J1247" t="s">
        <v>156</v>
      </c>
      <c r="K1247" s="1">
        <v>1410</v>
      </c>
    </row>
    <row r="1248" spans="1:11" x14ac:dyDescent="0.35">
      <c r="A1248">
        <v>199</v>
      </c>
      <c r="B1248" t="str">
        <f t="shared" si="258"/>
        <v>31</v>
      </c>
      <c r="C1248">
        <v>6142</v>
      </c>
      <c r="D1248" t="str">
        <f t="shared" si="262"/>
        <v>00</v>
      </c>
      <c r="E1248" t="str">
        <f>"041"</f>
        <v>041</v>
      </c>
      <c r="F1248">
        <v>6</v>
      </c>
      <c r="G1248" t="str">
        <f>"99"</f>
        <v>99</v>
      </c>
      <c r="H1248" t="str">
        <f t="shared" si="260"/>
        <v>0</v>
      </c>
      <c r="I1248" t="str">
        <f t="shared" si="261"/>
        <v>00</v>
      </c>
      <c r="J1248" t="s">
        <v>156</v>
      </c>
      <c r="K1248" s="1">
        <v>4230</v>
      </c>
    </row>
    <row r="1249" spans="1:11" x14ac:dyDescent="0.35">
      <c r="A1249">
        <v>199</v>
      </c>
      <c r="B1249" t="str">
        <f t="shared" si="258"/>
        <v>31</v>
      </c>
      <c r="C1249">
        <v>6142</v>
      </c>
      <c r="D1249" t="str">
        <f t="shared" si="262"/>
        <v>00</v>
      </c>
      <c r="E1249" t="str">
        <f>"101"</f>
        <v>101</v>
      </c>
      <c r="F1249">
        <v>6</v>
      </c>
      <c r="G1249" t="str">
        <f>"99"</f>
        <v>99</v>
      </c>
      <c r="H1249" t="str">
        <f t="shared" si="260"/>
        <v>0</v>
      </c>
      <c r="I1249" t="str">
        <f t="shared" si="261"/>
        <v>00</v>
      </c>
      <c r="J1249" t="s">
        <v>156</v>
      </c>
      <c r="K1249" s="1">
        <v>2820</v>
      </c>
    </row>
    <row r="1250" spans="1:11" x14ac:dyDescent="0.35">
      <c r="A1250">
        <v>199</v>
      </c>
      <c r="B1250" t="str">
        <f t="shared" si="258"/>
        <v>31</v>
      </c>
      <c r="C1250">
        <v>6142</v>
      </c>
      <c r="D1250" t="str">
        <f t="shared" si="262"/>
        <v>00</v>
      </c>
      <c r="E1250" t="str">
        <f>"102"</f>
        <v>102</v>
      </c>
      <c r="F1250">
        <v>6</v>
      </c>
      <c r="G1250" t="str">
        <f>"30"</f>
        <v>30</v>
      </c>
      <c r="H1250" t="str">
        <f t="shared" si="260"/>
        <v>0</v>
      </c>
      <c r="I1250" t="str">
        <f t="shared" si="261"/>
        <v>00</v>
      </c>
      <c r="J1250" t="s">
        <v>156</v>
      </c>
      <c r="K1250" s="1">
        <v>1410</v>
      </c>
    </row>
    <row r="1251" spans="1:11" x14ac:dyDescent="0.35">
      <c r="A1251">
        <v>199</v>
      </c>
      <c r="B1251" t="str">
        <f t="shared" si="258"/>
        <v>31</v>
      </c>
      <c r="C1251">
        <v>6142</v>
      </c>
      <c r="D1251" t="str">
        <f t="shared" si="262"/>
        <v>00</v>
      </c>
      <c r="E1251" t="str">
        <f>"102"</f>
        <v>102</v>
      </c>
      <c r="F1251">
        <v>6</v>
      </c>
      <c r="G1251" t="str">
        <f>"99"</f>
        <v>99</v>
      </c>
      <c r="H1251" t="str">
        <f t="shared" si="260"/>
        <v>0</v>
      </c>
      <c r="I1251" t="str">
        <f t="shared" si="261"/>
        <v>00</v>
      </c>
      <c r="J1251" t="s">
        <v>156</v>
      </c>
      <c r="K1251" s="1">
        <v>1410</v>
      </c>
    </row>
    <row r="1252" spans="1:11" x14ac:dyDescent="0.35">
      <c r="A1252">
        <v>199</v>
      </c>
      <c r="B1252" t="str">
        <f t="shared" si="258"/>
        <v>31</v>
      </c>
      <c r="C1252">
        <v>6142</v>
      </c>
      <c r="D1252" t="str">
        <f t="shared" si="262"/>
        <v>00</v>
      </c>
      <c r="E1252" t="str">
        <f>"103"</f>
        <v>103</v>
      </c>
      <c r="F1252">
        <v>6</v>
      </c>
      <c r="G1252" t="str">
        <f>"30"</f>
        <v>30</v>
      </c>
      <c r="H1252" t="str">
        <f t="shared" si="260"/>
        <v>0</v>
      </c>
      <c r="I1252" t="str">
        <f t="shared" si="261"/>
        <v>00</v>
      </c>
      <c r="J1252" t="s">
        <v>156</v>
      </c>
      <c r="K1252">
        <v>0</v>
      </c>
    </row>
    <row r="1253" spans="1:11" x14ac:dyDescent="0.35">
      <c r="A1253">
        <v>199</v>
      </c>
      <c r="B1253" t="str">
        <f t="shared" si="258"/>
        <v>31</v>
      </c>
      <c r="C1253">
        <v>6142</v>
      </c>
      <c r="D1253" t="str">
        <f t="shared" si="262"/>
        <v>00</v>
      </c>
      <c r="E1253" t="str">
        <f>"103"</f>
        <v>103</v>
      </c>
      <c r="F1253">
        <v>6</v>
      </c>
      <c r="G1253" t="str">
        <f>"99"</f>
        <v>99</v>
      </c>
      <c r="H1253" t="str">
        <f t="shared" si="260"/>
        <v>0</v>
      </c>
      <c r="I1253" t="str">
        <f t="shared" si="261"/>
        <v>00</v>
      </c>
      <c r="J1253" t="s">
        <v>156</v>
      </c>
      <c r="K1253">
        <v>0</v>
      </c>
    </row>
    <row r="1254" spans="1:11" x14ac:dyDescent="0.35">
      <c r="A1254">
        <v>199</v>
      </c>
      <c r="B1254" t="str">
        <f t="shared" si="258"/>
        <v>31</v>
      </c>
      <c r="C1254">
        <v>6142</v>
      </c>
      <c r="D1254" t="str">
        <f t="shared" si="262"/>
        <v>00</v>
      </c>
      <c r="E1254" t="str">
        <f>"105"</f>
        <v>105</v>
      </c>
      <c r="F1254">
        <v>6</v>
      </c>
      <c r="G1254" t="str">
        <f>"99"</f>
        <v>99</v>
      </c>
      <c r="H1254" t="str">
        <f t="shared" si="260"/>
        <v>0</v>
      </c>
      <c r="I1254" t="str">
        <f t="shared" si="261"/>
        <v>00</v>
      </c>
      <c r="J1254" t="s">
        <v>156</v>
      </c>
      <c r="K1254" s="1">
        <v>2820</v>
      </c>
    </row>
    <row r="1255" spans="1:11" x14ac:dyDescent="0.35">
      <c r="A1255">
        <v>199</v>
      </c>
      <c r="B1255" t="str">
        <f t="shared" si="258"/>
        <v>31</v>
      </c>
      <c r="C1255">
        <v>6142</v>
      </c>
      <c r="D1255" t="str">
        <f t="shared" si="262"/>
        <v>00</v>
      </c>
      <c r="E1255" t="str">
        <f>"107"</f>
        <v>107</v>
      </c>
      <c r="F1255">
        <v>6</v>
      </c>
      <c r="G1255" t="str">
        <f>"30"</f>
        <v>30</v>
      </c>
      <c r="H1255" t="str">
        <f t="shared" si="260"/>
        <v>0</v>
      </c>
      <c r="I1255" t="str">
        <f t="shared" si="261"/>
        <v>00</v>
      </c>
      <c r="J1255" t="s">
        <v>156</v>
      </c>
      <c r="K1255" s="1">
        <v>1410</v>
      </c>
    </row>
    <row r="1256" spans="1:11" x14ac:dyDescent="0.35">
      <c r="A1256">
        <v>199</v>
      </c>
      <c r="B1256" t="str">
        <f t="shared" si="258"/>
        <v>31</v>
      </c>
      <c r="C1256">
        <v>6142</v>
      </c>
      <c r="D1256" t="str">
        <f t="shared" si="262"/>
        <v>00</v>
      </c>
      <c r="E1256" t="str">
        <f>"107"</f>
        <v>107</v>
      </c>
      <c r="F1256">
        <v>6</v>
      </c>
      <c r="G1256" t="str">
        <f>"99"</f>
        <v>99</v>
      </c>
      <c r="H1256" t="str">
        <f t="shared" si="260"/>
        <v>0</v>
      </c>
      <c r="I1256" t="str">
        <f t="shared" si="261"/>
        <v>00</v>
      </c>
      <c r="J1256" t="s">
        <v>156</v>
      </c>
      <c r="K1256" s="1">
        <v>1410</v>
      </c>
    </row>
    <row r="1257" spans="1:11" x14ac:dyDescent="0.35">
      <c r="A1257">
        <v>199</v>
      </c>
      <c r="B1257" t="str">
        <f t="shared" si="258"/>
        <v>31</v>
      </c>
      <c r="C1257">
        <v>6142</v>
      </c>
      <c r="D1257" t="str">
        <f t="shared" si="262"/>
        <v>00</v>
      </c>
      <c r="E1257" t="str">
        <f>"999"</f>
        <v>999</v>
      </c>
      <c r="F1257">
        <v>6</v>
      </c>
      <c r="G1257" t="str">
        <f>"23"</f>
        <v>23</v>
      </c>
      <c r="H1257" t="str">
        <f>"S"</f>
        <v>S</v>
      </c>
      <c r="I1257" t="str">
        <f t="shared" si="261"/>
        <v>00</v>
      </c>
      <c r="J1257" t="s">
        <v>364</v>
      </c>
      <c r="K1257" s="1">
        <v>8460</v>
      </c>
    </row>
    <row r="1258" spans="1:11" x14ac:dyDescent="0.35">
      <c r="A1258">
        <v>199</v>
      </c>
      <c r="B1258" t="str">
        <f t="shared" si="258"/>
        <v>31</v>
      </c>
      <c r="C1258">
        <v>6143</v>
      </c>
      <c r="D1258" t="str">
        <f t="shared" si="262"/>
        <v>00</v>
      </c>
      <c r="E1258" t="str">
        <f>"001"</f>
        <v>001</v>
      </c>
      <c r="F1258">
        <v>6</v>
      </c>
      <c r="G1258" t="str">
        <f>"99"</f>
        <v>99</v>
      </c>
      <c r="H1258" t="str">
        <f t="shared" ref="H1258:H1270" si="263">"0"</f>
        <v>0</v>
      </c>
      <c r="I1258" t="str">
        <f t="shared" si="261"/>
        <v>00</v>
      </c>
      <c r="J1258" t="s">
        <v>24</v>
      </c>
      <c r="K1258" s="1">
        <v>1727.82</v>
      </c>
    </row>
    <row r="1259" spans="1:11" x14ac:dyDescent="0.35">
      <c r="A1259">
        <v>199</v>
      </c>
      <c r="B1259" t="str">
        <f t="shared" ref="B1259:B1290" si="264">"31"</f>
        <v>31</v>
      </c>
      <c r="C1259">
        <v>6143</v>
      </c>
      <c r="D1259" t="str">
        <f t="shared" si="262"/>
        <v>00</v>
      </c>
      <c r="E1259" t="str">
        <f>"041"</f>
        <v>041</v>
      </c>
      <c r="F1259">
        <v>6</v>
      </c>
      <c r="G1259" t="str">
        <f>"30"</f>
        <v>30</v>
      </c>
      <c r="H1259" t="str">
        <f t="shared" si="263"/>
        <v>0</v>
      </c>
      <c r="I1259" t="str">
        <f t="shared" si="261"/>
        <v>00</v>
      </c>
      <c r="J1259" t="s">
        <v>24</v>
      </c>
      <c r="K1259">
        <v>255.6</v>
      </c>
    </row>
    <row r="1260" spans="1:11" x14ac:dyDescent="0.35">
      <c r="A1260">
        <v>199</v>
      </c>
      <c r="B1260" t="str">
        <f t="shared" si="264"/>
        <v>31</v>
      </c>
      <c r="C1260">
        <v>6143</v>
      </c>
      <c r="D1260" t="str">
        <f t="shared" si="262"/>
        <v>00</v>
      </c>
      <c r="E1260" t="str">
        <f>"041"</f>
        <v>041</v>
      </c>
      <c r="F1260">
        <v>6</v>
      </c>
      <c r="G1260" t="str">
        <f>"99"</f>
        <v>99</v>
      </c>
      <c r="H1260" t="str">
        <f t="shared" si="263"/>
        <v>0</v>
      </c>
      <c r="I1260" t="str">
        <f t="shared" si="261"/>
        <v>00</v>
      </c>
      <c r="J1260" t="s">
        <v>24</v>
      </c>
      <c r="K1260">
        <v>823.81</v>
      </c>
    </row>
    <row r="1261" spans="1:11" x14ac:dyDescent="0.35">
      <c r="A1261">
        <v>199</v>
      </c>
      <c r="B1261" t="str">
        <f t="shared" si="264"/>
        <v>31</v>
      </c>
      <c r="C1261">
        <v>6143</v>
      </c>
      <c r="D1261" t="str">
        <f t="shared" si="262"/>
        <v>00</v>
      </c>
      <c r="E1261" t="str">
        <f>"042"</f>
        <v>042</v>
      </c>
      <c r="F1261">
        <v>6</v>
      </c>
      <c r="G1261" t="str">
        <f>"30"</f>
        <v>30</v>
      </c>
      <c r="H1261" t="str">
        <f t="shared" si="263"/>
        <v>0</v>
      </c>
      <c r="I1261" t="str">
        <f t="shared" si="261"/>
        <v>00</v>
      </c>
      <c r="J1261" t="s">
        <v>24</v>
      </c>
      <c r="K1261">
        <v>144.66</v>
      </c>
    </row>
    <row r="1262" spans="1:11" x14ac:dyDescent="0.35">
      <c r="A1262">
        <v>199</v>
      </c>
      <c r="B1262" t="str">
        <f t="shared" si="264"/>
        <v>31</v>
      </c>
      <c r="C1262">
        <v>6143</v>
      </c>
      <c r="D1262" t="str">
        <f t="shared" si="262"/>
        <v>00</v>
      </c>
      <c r="E1262" t="str">
        <f>"042"</f>
        <v>042</v>
      </c>
      <c r="F1262">
        <v>6</v>
      </c>
      <c r="G1262" t="str">
        <f>"99"</f>
        <v>99</v>
      </c>
      <c r="H1262" t="str">
        <f t="shared" si="263"/>
        <v>0</v>
      </c>
      <c r="I1262" t="str">
        <f t="shared" si="261"/>
        <v>00</v>
      </c>
      <c r="J1262" t="s">
        <v>24</v>
      </c>
      <c r="K1262">
        <v>462.51</v>
      </c>
    </row>
    <row r="1263" spans="1:11" x14ac:dyDescent="0.35">
      <c r="A1263">
        <v>199</v>
      </c>
      <c r="B1263" t="str">
        <f t="shared" si="264"/>
        <v>31</v>
      </c>
      <c r="C1263">
        <v>6143</v>
      </c>
      <c r="D1263" t="str">
        <f t="shared" si="262"/>
        <v>00</v>
      </c>
      <c r="E1263" t="str">
        <f>"101"</f>
        <v>101</v>
      </c>
      <c r="F1263">
        <v>6</v>
      </c>
      <c r="G1263" t="str">
        <f>"99"</f>
        <v>99</v>
      </c>
      <c r="H1263" t="str">
        <f t="shared" si="263"/>
        <v>0</v>
      </c>
      <c r="I1263" t="str">
        <f t="shared" si="261"/>
        <v>00</v>
      </c>
      <c r="J1263" t="s">
        <v>24</v>
      </c>
      <c r="K1263">
        <v>605.21</v>
      </c>
    </row>
    <row r="1264" spans="1:11" x14ac:dyDescent="0.35">
      <c r="A1264">
        <v>199</v>
      </c>
      <c r="B1264" t="str">
        <f t="shared" si="264"/>
        <v>31</v>
      </c>
      <c r="C1264">
        <v>6143</v>
      </c>
      <c r="D1264" t="str">
        <f t="shared" si="262"/>
        <v>00</v>
      </c>
      <c r="E1264" t="str">
        <f>"102"</f>
        <v>102</v>
      </c>
      <c r="F1264">
        <v>6</v>
      </c>
      <c r="G1264" t="str">
        <f>"30"</f>
        <v>30</v>
      </c>
      <c r="H1264" t="str">
        <f t="shared" si="263"/>
        <v>0</v>
      </c>
      <c r="I1264" t="str">
        <f t="shared" si="261"/>
        <v>00</v>
      </c>
      <c r="J1264" t="s">
        <v>24</v>
      </c>
      <c r="K1264">
        <v>230.57</v>
      </c>
    </row>
    <row r="1265" spans="1:11" x14ac:dyDescent="0.35">
      <c r="A1265">
        <v>199</v>
      </c>
      <c r="B1265" t="str">
        <f t="shared" si="264"/>
        <v>31</v>
      </c>
      <c r="C1265">
        <v>6143</v>
      </c>
      <c r="D1265" t="str">
        <f t="shared" si="262"/>
        <v>00</v>
      </c>
      <c r="E1265" t="str">
        <f>"102"</f>
        <v>102</v>
      </c>
      <c r="F1265">
        <v>6</v>
      </c>
      <c r="G1265" t="str">
        <f>"99"</f>
        <v>99</v>
      </c>
      <c r="H1265" t="str">
        <f t="shared" si="263"/>
        <v>0</v>
      </c>
      <c r="I1265" t="str">
        <f t="shared" si="261"/>
        <v>00</v>
      </c>
      <c r="J1265" t="s">
        <v>24</v>
      </c>
      <c r="K1265">
        <v>259.07</v>
      </c>
    </row>
    <row r="1266" spans="1:11" x14ac:dyDescent="0.35">
      <c r="A1266">
        <v>199</v>
      </c>
      <c r="B1266" t="str">
        <f t="shared" si="264"/>
        <v>31</v>
      </c>
      <c r="C1266">
        <v>6143</v>
      </c>
      <c r="D1266" t="str">
        <f t="shared" si="262"/>
        <v>00</v>
      </c>
      <c r="E1266" t="str">
        <f>"103"</f>
        <v>103</v>
      </c>
      <c r="F1266">
        <v>6</v>
      </c>
      <c r="G1266" t="str">
        <f>"30"</f>
        <v>30</v>
      </c>
      <c r="H1266" t="str">
        <f t="shared" si="263"/>
        <v>0</v>
      </c>
      <c r="I1266" t="str">
        <f t="shared" si="261"/>
        <v>00</v>
      </c>
      <c r="J1266" t="s">
        <v>24</v>
      </c>
      <c r="K1266">
        <v>137.05000000000001</v>
      </c>
    </row>
    <row r="1267" spans="1:11" x14ac:dyDescent="0.35">
      <c r="A1267">
        <v>199</v>
      </c>
      <c r="B1267" t="str">
        <f t="shared" si="264"/>
        <v>31</v>
      </c>
      <c r="C1267">
        <v>6143</v>
      </c>
      <c r="D1267" t="str">
        <f t="shared" si="262"/>
        <v>00</v>
      </c>
      <c r="E1267" t="str">
        <f>"103"</f>
        <v>103</v>
      </c>
      <c r="F1267">
        <v>6</v>
      </c>
      <c r="G1267" t="str">
        <f>"99"</f>
        <v>99</v>
      </c>
      <c r="H1267" t="str">
        <f t="shared" si="263"/>
        <v>0</v>
      </c>
      <c r="I1267" t="str">
        <f t="shared" si="261"/>
        <v>00</v>
      </c>
      <c r="J1267" t="s">
        <v>24</v>
      </c>
      <c r="K1267">
        <v>439.66</v>
      </c>
    </row>
    <row r="1268" spans="1:11" x14ac:dyDescent="0.35">
      <c r="A1268">
        <v>199</v>
      </c>
      <c r="B1268" t="str">
        <f t="shared" si="264"/>
        <v>31</v>
      </c>
      <c r="C1268">
        <v>6143</v>
      </c>
      <c r="D1268" t="str">
        <f t="shared" si="262"/>
        <v>00</v>
      </c>
      <c r="E1268" t="str">
        <f>"105"</f>
        <v>105</v>
      </c>
      <c r="F1268">
        <v>6</v>
      </c>
      <c r="G1268" t="str">
        <f>"99"</f>
        <v>99</v>
      </c>
      <c r="H1268" t="str">
        <f t="shared" si="263"/>
        <v>0</v>
      </c>
      <c r="I1268" t="str">
        <f t="shared" si="261"/>
        <v>00</v>
      </c>
      <c r="J1268" t="s">
        <v>24</v>
      </c>
      <c r="K1268">
        <v>568</v>
      </c>
    </row>
    <row r="1269" spans="1:11" x14ac:dyDescent="0.35">
      <c r="A1269">
        <v>199</v>
      </c>
      <c r="B1269" t="str">
        <f t="shared" si="264"/>
        <v>31</v>
      </c>
      <c r="C1269">
        <v>6143</v>
      </c>
      <c r="D1269" t="str">
        <f t="shared" si="262"/>
        <v>00</v>
      </c>
      <c r="E1269" t="str">
        <f>"107"</f>
        <v>107</v>
      </c>
      <c r="F1269">
        <v>6</v>
      </c>
      <c r="G1269" t="str">
        <f>"30"</f>
        <v>30</v>
      </c>
      <c r="H1269" t="str">
        <f t="shared" si="263"/>
        <v>0</v>
      </c>
      <c r="I1269" t="str">
        <f t="shared" si="261"/>
        <v>00</v>
      </c>
      <c r="J1269" t="s">
        <v>24</v>
      </c>
      <c r="K1269">
        <v>274.10000000000002</v>
      </c>
    </row>
    <row r="1270" spans="1:11" x14ac:dyDescent="0.35">
      <c r="A1270">
        <v>199</v>
      </c>
      <c r="B1270" t="str">
        <f t="shared" si="264"/>
        <v>31</v>
      </c>
      <c r="C1270">
        <v>6143</v>
      </c>
      <c r="D1270" t="str">
        <f t="shared" si="262"/>
        <v>00</v>
      </c>
      <c r="E1270" t="str">
        <f>"107"</f>
        <v>107</v>
      </c>
      <c r="F1270">
        <v>6</v>
      </c>
      <c r="G1270" t="str">
        <f>"99"</f>
        <v>99</v>
      </c>
      <c r="H1270" t="str">
        <f t="shared" si="263"/>
        <v>0</v>
      </c>
      <c r="I1270" t="str">
        <f t="shared" si="261"/>
        <v>00</v>
      </c>
      <c r="J1270" t="s">
        <v>24</v>
      </c>
      <c r="K1270">
        <v>302.61</v>
      </c>
    </row>
    <row r="1271" spans="1:11" x14ac:dyDescent="0.35">
      <c r="A1271">
        <v>199</v>
      </c>
      <c r="B1271" t="str">
        <f t="shared" si="264"/>
        <v>31</v>
      </c>
      <c r="C1271">
        <v>6143</v>
      </c>
      <c r="D1271" t="str">
        <f t="shared" si="262"/>
        <v>00</v>
      </c>
      <c r="E1271" t="str">
        <f t="shared" ref="E1271:E1278" si="265">"999"</f>
        <v>999</v>
      </c>
      <c r="F1271">
        <v>6</v>
      </c>
      <c r="G1271" t="str">
        <f>"23"</f>
        <v>23</v>
      </c>
      <c r="H1271" t="str">
        <f>"S"</f>
        <v>S</v>
      </c>
      <c r="I1271" t="str">
        <f t="shared" si="261"/>
        <v>00</v>
      </c>
      <c r="J1271" t="s">
        <v>365</v>
      </c>
      <c r="K1271" s="1">
        <v>3766.47</v>
      </c>
    </row>
    <row r="1272" spans="1:11" x14ac:dyDescent="0.35">
      <c r="A1272">
        <v>199</v>
      </c>
      <c r="B1272" t="str">
        <f t="shared" si="264"/>
        <v>31</v>
      </c>
      <c r="C1272">
        <v>6143</v>
      </c>
      <c r="D1272" t="str">
        <f t="shared" si="262"/>
        <v>00</v>
      </c>
      <c r="E1272" t="str">
        <f t="shared" si="265"/>
        <v>999</v>
      </c>
      <c r="F1272">
        <v>6</v>
      </c>
      <c r="G1272" t="str">
        <f>"23"</f>
        <v>23</v>
      </c>
      <c r="H1272" t="str">
        <f>"S"</f>
        <v>S</v>
      </c>
      <c r="I1272" t="str">
        <f>"AF"</f>
        <v>AF</v>
      </c>
      <c r="J1272" t="s">
        <v>24</v>
      </c>
      <c r="K1272">
        <v>0</v>
      </c>
    </row>
    <row r="1273" spans="1:11" x14ac:dyDescent="0.35">
      <c r="A1273">
        <v>199</v>
      </c>
      <c r="B1273" t="str">
        <f t="shared" si="264"/>
        <v>31</v>
      </c>
      <c r="C1273">
        <v>6143</v>
      </c>
      <c r="D1273" t="str">
        <f t="shared" si="262"/>
        <v>00</v>
      </c>
      <c r="E1273" t="str">
        <f t="shared" si="265"/>
        <v>999</v>
      </c>
      <c r="F1273">
        <v>6</v>
      </c>
      <c r="G1273" t="str">
        <f>"23"</f>
        <v>23</v>
      </c>
      <c r="H1273" t="str">
        <f>"S"</f>
        <v>S</v>
      </c>
      <c r="I1273" t="str">
        <f>"DG"</f>
        <v>DG</v>
      </c>
      <c r="J1273" t="s">
        <v>24</v>
      </c>
      <c r="K1273">
        <v>199.5</v>
      </c>
    </row>
    <row r="1274" spans="1:11" x14ac:dyDescent="0.35">
      <c r="A1274">
        <v>199</v>
      </c>
      <c r="B1274" t="str">
        <f t="shared" si="264"/>
        <v>31</v>
      </c>
      <c r="C1274">
        <v>6143</v>
      </c>
      <c r="D1274" t="str">
        <f t="shared" si="262"/>
        <v>00</v>
      </c>
      <c r="E1274" t="str">
        <f t="shared" si="265"/>
        <v>999</v>
      </c>
      <c r="F1274">
        <v>6</v>
      </c>
      <c r="G1274" t="str">
        <f>"23"</f>
        <v>23</v>
      </c>
      <c r="H1274" t="str">
        <f>"S"</f>
        <v>S</v>
      </c>
      <c r="I1274" t="str">
        <f>"LP"</f>
        <v>LP</v>
      </c>
      <c r="J1274" t="s">
        <v>24</v>
      </c>
      <c r="K1274">
        <v>228</v>
      </c>
    </row>
    <row r="1275" spans="1:11" x14ac:dyDescent="0.35">
      <c r="A1275">
        <v>199</v>
      </c>
      <c r="B1275" t="str">
        <f t="shared" si="264"/>
        <v>31</v>
      </c>
      <c r="C1275">
        <v>6143</v>
      </c>
      <c r="D1275" t="str">
        <f t="shared" si="262"/>
        <v>00</v>
      </c>
      <c r="E1275" t="str">
        <f t="shared" si="265"/>
        <v>999</v>
      </c>
      <c r="F1275">
        <v>6</v>
      </c>
      <c r="G1275" t="str">
        <f>"26"</f>
        <v>26</v>
      </c>
      <c r="H1275" t="str">
        <f>"0"</f>
        <v>0</v>
      </c>
      <c r="I1275" t="str">
        <f>"00"</f>
        <v>00</v>
      </c>
      <c r="J1275" t="s">
        <v>24</v>
      </c>
      <c r="K1275">
        <v>28.5</v>
      </c>
    </row>
    <row r="1276" spans="1:11" x14ac:dyDescent="0.35">
      <c r="A1276">
        <v>199</v>
      </c>
      <c r="B1276" t="str">
        <f t="shared" si="264"/>
        <v>31</v>
      </c>
      <c r="C1276">
        <v>6143</v>
      </c>
      <c r="D1276" t="str">
        <f>"01"</f>
        <v>01</v>
      </c>
      <c r="E1276" t="str">
        <f t="shared" si="265"/>
        <v>999</v>
      </c>
      <c r="F1276">
        <v>6</v>
      </c>
      <c r="G1276" t="str">
        <f>"23"</f>
        <v>23</v>
      </c>
      <c r="H1276" t="str">
        <f>"S"</f>
        <v>S</v>
      </c>
      <c r="I1276" t="str">
        <f>"LD"</f>
        <v>LD</v>
      </c>
      <c r="J1276" t="s">
        <v>24</v>
      </c>
      <c r="K1276">
        <v>66.5</v>
      </c>
    </row>
    <row r="1277" spans="1:11" x14ac:dyDescent="0.35">
      <c r="A1277">
        <v>199</v>
      </c>
      <c r="B1277" t="str">
        <f t="shared" si="264"/>
        <v>31</v>
      </c>
      <c r="C1277">
        <v>6143</v>
      </c>
      <c r="D1277" t="str">
        <f>"35"</f>
        <v>35</v>
      </c>
      <c r="E1277" t="str">
        <f t="shared" si="265"/>
        <v>999</v>
      </c>
      <c r="F1277">
        <v>6</v>
      </c>
      <c r="G1277" t="str">
        <f>"99"</f>
        <v>99</v>
      </c>
      <c r="H1277" t="str">
        <f t="shared" ref="H1277:H1291" si="266">"0"</f>
        <v>0</v>
      </c>
      <c r="I1277" t="str">
        <f t="shared" ref="I1277:I1292" si="267">"00"</f>
        <v>00</v>
      </c>
      <c r="J1277" t="s">
        <v>24</v>
      </c>
      <c r="K1277">
        <v>353.88</v>
      </c>
    </row>
    <row r="1278" spans="1:11" x14ac:dyDescent="0.35">
      <c r="A1278">
        <v>199</v>
      </c>
      <c r="B1278" t="str">
        <f t="shared" si="264"/>
        <v>31</v>
      </c>
      <c r="C1278">
        <v>6143</v>
      </c>
      <c r="D1278" t="str">
        <f>"85"</f>
        <v>85</v>
      </c>
      <c r="E1278" t="str">
        <f t="shared" si="265"/>
        <v>999</v>
      </c>
      <c r="F1278">
        <v>6</v>
      </c>
      <c r="G1278" t="str">
        <f>"99"</f>
        <v>99</v>
      </c>
      <c r="H1278" t="str">
        <f t="shared" si="266"/>
        <v>0</v>
      </c>
      <c r="I1278" t="str">
        <f t="shared" si="267"/>
        <v>00</v>
      </c>
      <c r="J1278" t="s">
        <v>24</v>
      </c>
      <c r="K1278">
        <v>216.6</v>
      </c>
    </row>
    <row r="1279" spans="1:11" x14ac:dyDescent="0.35">
      <c r="A1279">
        <v>199</v>
      </c>
      <c r="B1279" t="str">
        <f t="shared" si="264"/>
        <v>31</v>
      </c>
      <c r="C1279">
        <v>6146</v>
      </c>
      <c r="D1279" t="str">
        <f t="shared" ref="D1279:D1296" si="268">"00"</f>
        <v>00</v>
      </c>
      <c r="E1279" t="str">
        <f>"001"</f>
        <v>001</v>
      </c>
      <c r="F1279">
        <v>6</v>
      </c>
      <c r="G1279" t="str">
        <f>"99"</f>
        <v>99</v>
      </c>
      <c r="H1279" t="str">
        <f t="shared" si="266"/>
        <v>0</v>
      </c>
      <c r="I1279" t="str">
        <f t="shared" si="267"/>
        <v>00</v>
      </c>
      <c r="J1279" t="s">
        <v>25</v>
      </c>
      <c r="K1279" s="1">
        <v>6625.74</v>
      </c>
    </row>
    <row r="1280" spans="1:11" x14ac:dyDescent="0.35">
      <c r="A1280">
        <v>199</v>
      </c>
      <c r="B1280" t="str">
        <f t="shared" si="264"/>
        <v>31</v>
      </c>
      <c r="C1280">
        <v>6146</v>
      </c>
      <c r="D1280" t="str">
        <f t="shared" si="268"/>
        <v>00</v>
      </c>
      <c r="E1280" t="str">
        <f>"041"</f>
        <v>041</v>
      </c>
      <c r="F1280">
        <v>6</v>
      </c>
      <c r="G1280" t="str">
        <f>"30"</f>
        <v>30</v>
      </c>
      <c r="H1280" t="str">
        <f t="shared" si="266"/>
        <v>0</v>
      </c>
      <c r="I1280" t="str">
        <f t="shared" si="267"/>
        <v>00</v>
      </c>
      <c r="J1280" t="s">
        <v>25</v>
      </c>
      <c r="K1280">
        <v>891.21</v>
      </c>
    </row>
    <row r="1281" spans="1:11" x14ac:dyDescent="0.35">
      <c r="A1281">
        <v>199</v>
      </c>
      <c r="B1281" t="str">
        <f t="shared" si="264"/>
        <v>31</v>
      </c>
      <c r="C1281">
        <v>6146</v>
      </c>
      <c r="D1281" t="str">
        <f t="shared" si="268"/>
        <v>00</v>
      </c>
      <c r="E1281" t="str">
        <f>"041"</f>
        <v>041</v>
      </c>
      <c r="F1281">
        <v>6</v>
      </c>
      <c r="G1281" t="str">
        <f>"99"</f>
        <v>99</v>
      </c>
      <c r="H1281" t="str">
        <f t="shared" si="266"/>
        <v>0</v>
      </c>
      <c r="I1281" t="str">
        <f t="shared" si="267"/>
        <v>00</v>
      </c>
      <c r="J1281" t="s">
        <v>25</v>
      </c>
      <c r="K1281" s="1">
        <v>2872.99</v>
      </c>
    </row>
    <row r="1282" spans="1:11" x14ac:dyDescent="0.35">
      <c r="A1282">
        <v>199</v>
      </c>
      <c r="B1282" t="str">
        <f t="shared" si="264"/>
        <v>31</v>
      </c>
      <c r="C1282">
        <v>6146</v>
      </c>
      <c r="D1282" t="str">
        <f t="shared" si="268"/>
        <v>00</v>
      </c>
      <c r="E1282" t="str">
        <f>"042"</f>
        <v>042</v>
      </c>
      <c r="F1282">
        <v>6</v>
      </c>
      <c r="G1282" t="str">
        <f>"30"</f>
        <v>30</v>
      </c>
      <c r="H1282" t="str">
        <f t="shared" si="266"/>
        <v>0</v>
      </c>
      <c r="I1282" t="str">
        <f t="shared" si="267"/>
        <v>00</v>
      </c>
      <c r="J1282" t="s">
        <v>25</v>
      </c>
      <c r="K1282">
        <v>515.67999999999995</v>
      </c>
    </row>
    <row r="1283" spans="1:11" x14ac:dyDescent="0.35">
      <c r="A1283">
        <v>199</v>
      </c>
      <c r="B1283" t="str">
        <f t="shared" si="264"/>
        <v>31</v>
      </c>
      <c r="C1283">
        <v>6146</v>
      </c>
      <c r="D1283" t="str">
        <f t="shared" si="268"/>
        <v>00</v>
      </c>
      <c r="E1283" t="str">
        <f>"042"</f>
        <v>042</v>
      </c>
      <c r="F1283">
        <v>6</v>
      </c>
      <c r="G1283" t="str">
        <f>"99"</f>
        <v>99</v>
      </c>
      <c r="H1283" t="str">
        <f t="shared" si="266"/>
        <v>0</v>
      </c>
      <c r="I1283" t="str">
        <f t="shared" si="267"/>
        <v>00</v>
      </c>
      <c r="J1283" t="s">
        <v>25</v>
      </c>
      <c r="K1283" s="1">
        <v>1648.63</v>
      </c>
    </row>
    <row r="1284" spans="1:11" x14ac:dyDescent="0.35">
      <c r="A1284">
        <v>199</v>
      </c>
      <c r="B1284" t="str">
        <f t="shared" si="264"/>
        <v>31</v>
      </c>
      <c r="C1284">
        <v>6146</v>
      </c>
      <c r="D1284" t="str">
        <f t="shared" si="268"/>
        <v>00</v>
      </c>
      <c r="E1284" t="str">
        <f>"101"</f>
        <v>101</v>
      </c>
      <c r="F1284">
        <v>6</v>
      </c>
      <c r="G1284" t="str">
        <f>"99"</f>
        <v>99</v>
      </c>
      <c r="H1284" t="str">
        <f t="shared" si="266"/>
        <v>0</v>
      </c>
      <c r="I1284" t="str">
        <f t="shared" si="267"/>
        <v>00</v>
      </c>
      <c r="J1284" t="s">
        <v>25</v>
      </c>
      <c r="K1284" s="1">
        <v>2031.85</v>
      </c>
    </row>
    <row r="1285" spans="1:11" x14ac:dyDescent="0.35">
      <c r="A1285">
        <v>199</v>
      </c>
      <c r="B1285" t="str">
        <f t="shared" si="264"/>
        <v>31</v>
      </c>
      <c r="C1285">
        <v>6146</v>
      </c>
      <c r="D1285" t="str">
        <f t="shared" si="268"/>
        <v>00</v>
      </c>
      <c r="E1285" t="str">
        <f>"102"</f>
        <v>102</v>
      </c>
      <c r="F1285">
        <v>6</v>
      </c>
      <c r="G1285" t="str">
        <f>"30"</f>
        <v>30</v>
      </c>
      <c r="H1285" t="str">
        <f t="shared" si="266"/>
        <v>0</v>
      </c>
      <c r="I1285" t="str">
        <f t="shared" si="267"/>
        <v>00</v>
      </c>
      <c r="J1285" t="s">
        <v>25</v>
      </c>
      <c r="K1285">
        <v>903.9</v>
      </c>
    </row>
    <row r="1286" spans="1:11" x14ac:dyDescent="0.35">
      <c r="A1286">
        <v>199</v>
      </c>
      <c r="B1286" t="str">
        <f t="shared" si="264"/>
        <v>31</v>
      </c>
      <c r="C1286">
        <v>6146</v>
      </c>
      <c r="D1286" t="str">
        <f t="shared" si="268"/>
        <v>00</v>
      </c>
      <c r="E1286" t="str">
        <f>"102"</f>
        <v>102</v>
      </c>
      <c r="F1286">
        <v>6</v>
      </c>
      <c r="G1286" t="str">
        <f>"99"</f>
        <v>99</v>
      </c>
      <c r="H1286" t="str">
        <f t="shared" si="266"/>
        <v>0</v>
      </c>
      <c r="I1286" t="str">
        <f t="shared" si="267"/>
        <v>00</v>
      </c>
      <c r="J1286" t="s">
        <v>25</v>
      </c>
      <c r="K1286" s="1">
        <v>1015.62</v>
      </c>
    </row>
    <row r="1287" spans="1:11" x14ac:dyDescent="0.35">
      <c r="A1287">
        <v>199</v>
      </c>
      <c r="B1287" t="str">
        <f t="shared" si="264"/>
        <v>31</v>
      </c>
      <c r="C1287">
        <v>6146</v>
      </c>
      <c r="D1287" t="str">
        <f t="shared" si="268"/>
        <v>00</v>
      </c>
      <c r="E1287" t="str">
        <f>"103"</f>
        <v>103</v>
      </c>
      <c r="F1287">
        <v>6</v>
      </c>
      <c r="G1287" t="str">
        <f>"30"</f>
        <v>30</v>
      </c>
      <c r="H1287" t="str">
        <f t="shared" si="266"/>
        <v>0</v>
      </c>
      <c r="I1287" t="str">
        <f t="shared" si="267"/>
        <v>00</v>
      </c>
      <c r="J1287" t="s">
        <v>25</v>
      </c>
      <c r="K1287">
        <v>458.91</v>
      </c>
    </row>
    <row r="1288" spans="1:11" x14ac:dyDescent="0.35">
      <c r="A1288">
        <v>199</v>
      </c>
      <c r="B1288" t="str">
        <f t="shared" si="264"/>
        <v>31</v>
      </c>
      <c r="C1288">
        <v>6146</v>
      </c>
      <c r="D1288" t="str">
        <f t="shared" si="268"/>
        <v>00</v>
      </c>
      <c r="E1288" t="str">
        <f>"103"</f>
        <v>103</v>
      </c>
      <c r="F1288">
        <v>6</v>
      </c>
      <c r="G1288" t="str">
        <f>"99"</f>
        <v>99</v>
      </c>
      <c r="H1288" t="str">
        <f t="shared" si="266"/>
        <v>0</v>
      </c>
      <c r="I1288" t="str">
        <f t="shared" si="267"/>
        <v>00</v>
      </c>
      <c r="J1288" t="s">
        <v>25</v>
      </c>
      <c r="K1288" s="1">
        <v>1472.15</v>
      </c>
    </row>
    <row r="1289" spans="1:11" x14ac:dyDescent="0.35">
      <c r="A1289">
        <v>199</v>
      </c>
      <c r="B1289" t="str">
        <f t="shared" si="264"/>
        <v>31</v>
      </c>
      <c r="C1289">
        <v>6146</v>
      </c>
      <c r="D1289" t="str">
        <f t="shared" si="268"/>
        <v>00</v>
      </c>
      <c r="E1289" t="str">
        <f>"105"</f>
        <v>105</v>
      </c>
      <c r="F1289">
        <v>6</v>
      </c>
      <c r="G1289" t="str">
        <f>"99"</f>
        <v>99</v>
      </c>
      <c r="H1289" t="str">
        <f t="shared" si="266"/>
        <v>0</v>
      </c>
      <c r="I1289" t="str">
        <f t="shared" si="267"/>
        <v>00</v>
      </c>
      <c r="J1289" t="s">
        <v>25</v>
      </c>
      <c r="K1289" s="1">
        <v>1896.1</v>
      </c>
    </row>
    <row r="1290" spans="1:11" x14ac:dyDescent="0.35">
      <c r="A1290">
        <v>199</v>
      </c>
      <c r="B1290" t="str">
        <f t="shared" si="264"/>
        <v>31</v>
      </c>
      <c r="C1290">
        <v>6146</v>
      </c>
      <c r="D1290" t="str">
        <f t="shared" si="268"/>
        <v>00</v>
      </c>
      <c r="E1290" t="str">
        <f>"107"</f>
        <v>107</v>
      </c>
      <c r="F1290">
        <v>6</v>
      </c>
      <c r="G1290" t="str">
        <f>"30"</f>
        <v>30</v>
      </c>
      <c r="H1290" t="str">
        <f t="shared" si="266"/>
        <v>0</v>
      </c>
      <c r="I1290" t="str">
        <f t="shared" si="267"/>
        <v>00</v>
      </c>
      <c r="J1290" t="s">
        <v>25</v>
      </c>
      <c r="K1290">
        <v>917.81</v>
      </c>
    </row>
    <row r="1291" spans="1:11" x14ac:dyDescent="0.35">
      <c r="A1291">
        <v>199</v>
      </c>
      <c r="B1291" t="str">
        <f t="shared" ref="B1291:B1322" si="269">"31"</f>
        <v>31</v>
      </c>
      <c r="C1291">
        <v>6146</v>
      </c>
      <c r="D1291" t="str">
        <f t="shared" si="268"/>
        <v>00</v>
      </c>
      <c r="E1291" t="str">
        <f>"107"</f>
        <v>107</v>
      </c>
      <c r="F1291">
        <v>6</v>
      </c>
      <c r="G1291" t="str">
        <f>"99"</f>
        <v>99</v>
      </c>
      <c r="H1291" t="str">
        <f t="shared" si="266"/>
        <v>0</v>
      </c>
      <c r="I1291" t="str">
        <f t="shared" si="267"/>
        <v>00</v>
      </c>
      <c r="J1291" t="s">
        <v>25</v>
      </c>
      <c r="K1291" s="1">
        <v>1013.24</v>
      </c>
    </row>
    <row r="1292" spans="1:11" x14ac:dyDescent="0.35">
      <c r="A1292">
        <v>199</v>
      </c>
      <c r="B1292" t="str">
        <f t="shared" si="269"/>
        <v>31</v>
      </c>
      <c r="C1292">
        <v>6146</v>
      </c>
      <c r="D1292" t="str">
        <f t="shared" si="268"/>
        <v>00</v>
      </c>
      <c r="E1292" t="str">
        <f t="shared" ref="E1292:E1299" si="270">"999"</f>
        <v>999</v>
      </c>
      <c r="F1292">
        <v>6</v>
      </c>
      <c r="G1292" t="str">
        <f>"23"</f>
        <v>23</v>
      </c>
      <c r="H1292" t="str">
        <f>"S"</f>
        <v>S</v>
      </c>
      <c r="I1292" t="str">
        <f t="shared" si="267"/>
        <v>00</v>
      </c>
      <c r="J1292" t="s">
        <v>366</v>
      </c>
      <c r="K1292" s="1">
        <v>19895.25</v>
      </c>
    </row>
    <row r="1293" spans="1:11" x14ac:dyDescent="0.35">
      <c r="A1293">
        <v>199</v>
      </c>
      <c r="B1293" t="str">
        <f t="shared" si="269"/>
        <v>31</v>
      </c>
      <c r="C1293">
        <v>6146</v>
      </c>
      <c r="D1293" t="str">
        <f t="shared" si="268"/>
        <v>00</v>
      </c>
      <c r="E1293" t="str">
        <f t="shared" si="270"/>
        <v>999</v>
      </c>
      <c r="F1293">
        <v>6</v>
      </c>
      <c r="G1293" t="str">
        <f>"23"</f>
        <v>23</v>
      </c>
      <c r="H1293" t="str">
        <f>"S"</f>
        <v>S</v>
      </c>
      <c r="I1293" t="str">
        <f>"AF"</f>
        <v>AF</v>
      </c>
      <c r="J1293" t="s">
        <v>25</v>
      </c>
      <c r="K1293">
        <v>0</v>
      </c>
    </row>
    <row r="1294" spans="1:11" x14ac:dyDescent="0.35">
      <c r="A1294">
        <v>199</v>
      </c>
      <c r="B1294" t="str">
        <f t="shared" si="269"/>
        <v>31</v>
      </c>
      <c r="C1294">
        <v>6146</v>
      </c>
      <c r="D1294" t="str">
        <f t="shared" si="268"/>
        <v>00</v>
      </c>
      <c r="E1294" t="str">
        <f t="shared" si="270"/>
        <v>999</v>
      </c>
      <c r="F1294">
        <v>6</v>
      </c>
      <c r="G1294" t="str">
        <f>"23"</f>
        <v>23</v>
      </c>
      <c r="H1294" t="str">
        <f>"S"</f>
        <v>S</v>
      </c>
      <c r="I1294" t="str">
        <f>"DG"</f>
        <v>DG</v>
      </c>
      <c r="J1294" t="s">
        <v>25</v>
      </c>
      <c r="K1294">
        <v>973.11</v>
      </c>
    </row>
    <row r="1295" spans="1:11" x14ac:dyDescent="0.35">
      <c r="A1295">
        <v>199</v>
      </c>
      <c r="B1295" t="str">
        <f t="shared" si="269"/>
        <v>31</v>
      </c>
      <c r="C1295">
        <v>6146</v>
      </c>
      <c r="D1295" t="str">
        <f t="shared" si="268"/>
        <v>00</v>
      </c>
      <c r="E1295" t="str">
        <f t="shared" si="270"/>
        <v>999</v>
      </c>
      <c r="F1295">
        <v>6</v>
      </c>
      <c r="G1295" t="str">
        <f>"23"</f>
        <v>23</v>
      </c>
      <c r="H1295" t="str">
        <f>"S"</f>
        <v>S</v>
      </c>
      <c r="I1295" t="str">
        <f>"LP"</f>
        <v>LP</v>
      </c>
      <c r="J1295" t="s">
        <v>25</v>
      </c>
      <c r="K1295">
        <v>967.2</v>
      </c>
    </row>
    <row r="1296" spans="1:11" x14ac:dyDescent="0.35">
      <c r="A1296">
        <v>199</v>
      </c>
      <c r="B1296" t="str">
        <f t="shared" si="269"/>
        <v>31</v>
      </c>
      <c r="C1296">
        <v>6146</v>
      </c>
      <c r="D1296" t="str">
        <f t="shared" si="268"/>
        <v>00</v>
      </c>
      <c r="E1296" t="str">
        <f t="shared" si="270"/>
        <v>999</v>
      </c>
      <c r="F1296">
        <v>6</v>
      </c>
      <c r="G1296" t="str">
        <f>"26"</f>
        <v>26</v>
      </c>
      <c r="H1296" t="str">
        <f>"0"</f>
        <v>0</v>
      </c>
      <c r="I1296" t="str">
        <f>"00"</f>
        <v>00</v>
      </c>
      <c r="J1296" t="s">
        <v>25</v>
      </c>
      <c r="K1296">
        <v>61.5</v>
      </c>
    </row>
    <row r="1297" spans="1:11" x14ac:dyDescent="0.35">
      <c r="A1297">
        <v>199</v>
      </c>
      <c r="B1297" t="str">
        <f t="shared" si="269"/>
        <v>31</v>
      </c>
      <c r="C1297">
        <v>6146</v>
      </c>
      <c r="D1297" t="str">
        <f>"01"</f>
        <v>01</v>
      </c>
      <c r="E1297" t="str">
        <f t="shared" si="270"/>
        <v>999</v>
      </c>
      <c r="F1297">
        <v>6</v>
      </c>
      <c r="G1297" t="str">
        <f>"23"</f>
        <v>23</v>
      </c>
      <c r="H1297" t="str">
        <f>"S"</f>
        <v>S</v>
      </c>
      <c r="I1297" t="str">
        <f>"LD"</f>
        <v>LD</v>
      </c>
      <c r="J1297" t="s">
        <v>25</v>
      </c>
      <c r="K1297">
        <v>143.5</v>
      </c>
    </row>
    <row r="1298" spans="1:11" x14ac:dyDescent="0.35">
      <c r="A1298">
        <v>199</v>
      </c>
      <c r="B1298" t="str">
        <f t="shared" si="269"/>
        <v>31</v>
      </c>
      <c r="C1298">
        <v>6146</v>
      </c>
      <c r="D1298" t="str">
        <f>"35"</f>
        <v>35</v>
      </c>
      <c r="E1298" t="str">
        <f t="shared" si="270"/>
        <v>999</v>
      </c>
      <c r="F1298">
        <v>6</v>
      </c>
      <c r="G1298" t="str">
        <f>"99"</f>
        <v>99</v>
      </c>
      <c r="H1298" t="str">
        <f>"0"</f>
        <v>0</v>
      </c>
      <c r="I1298" t="str">
        <f t="shared" ref="I1298:I1307" si="271">"00"</f>
        <v>00</v>
      </c>
      <c r="J1298" t="s">
        <v>25</v>
      </c>
      <c r="K1298">
        <v>711.58</v>
      </c>
    </row>
    <row r="1299" spans="1:11" x14ac:dyDescent="0.35">
      <c r="A1299">
        <v>199</v>
      </c>
      <c r="B1299" t="str">
        <f t="shared" si="269"/>
        <v>31</v>
      </c>
      <c r="C1299">
        <v>6146</v>
      </c>
      <c r="D1299" t="str">
        <f>"85"</f>
        <v>85</v>
      </c>
      <c r="E1299" t="str">
        <f t="shared" si="270"/>
        <v>999</v>
      </c>
      <c r="F1299">
        <v>6</v>
      </c>
      <c r="G1299" t="str">
        <f>"99"</f>
        <v>99</v>
      </c>
      <c r="H1299" t="str">
        <f>"0"</f>
        <v>0</v>
      </c>
      <c r="I1299" t="str">
        <f t="shared" si="271"/>
        <v>00</v>
      </c>
      <c r="J1299" t="s">
        <v>25</v>
      </c>
      <c r="K1299">
        <v>984.52</v>
      </c>
    </row>
    <row r="1300" spans="1:11" x14ac:dyDescent="0.35">
      <c r="A1300">
        <v>199</v>
      </c>
      <c r="B1300" t="str">
        <f t="shared" si="269"/>
        <v>31</v>
      </c>
      <c r="C1300">
        <v>6219</v>
      </c>
      <c r="D1300" t="str">
        <f>"00"</f>
        <v>00</v>
      </c>
      <c r="E1300" t="str">
        <f>"001"</f>
        <v>001</v>
      </c>
      <c r="F1300">
        <v>6</v>
      </c>
      <c r="G1300" t="str">
        <f>"31"</f>
        <v>31</v>
      </c>
      <c r="H1300" t="str">
        <f>"0"</f>
        <v>0</v>
      </c>
      <c r="I1300" t="str">
        <f t="shared" si="271"/>
        <v>00</v>
      </c>
      <c r="J1300" t="s">
        <v>367</v>
      </c>
      <c r="K1300" s="1">
        <v>10000</v>
      </c>
    </row>
    <row r="1301" spans="1:11" x14ac:dyDescent="0.35">
      <c r="A1301">
        <v>199</v>
      </c>
      <c r="B1301" t="str">
        <f t="shared" si="269"/>
        <v>31</v>
      </c>
      <c r="C1301">
        <v>6219</v>
      </c>
      <c r="D1301" t="str">
        <f>"23"</f>
        <v>23</v>
      </c>
      <c r="E1301" t="str">
        <f>"999"</f>
        <v>999</v>
      </c>
      <c r="F1301">
        <v>6</v>
      </c>
      <c r="G1301" t="str">
        <f>"99"</f>
        <v>99</v>
      </c>
      <c r="H1301" t="str">
        <f>"0"</f>
        <v>0</v>
      </c>
      <c r="I1301" t="str">
        <f t="shared" si="271"/>
        <v>00</v>
      </c>
      <c r="J1301" t="s">
        <v>368</v>
      </c>
      <c r="K1301">
        <v>0</v>
      </c>
    </row>
    <row r="1302" spans="1:11" x14ac:dyDescent="0.35">
      <c r="A1302">
        <v>199</v>
      </c>
      <c r="B1302" t="str">
        <f t="shared" si="269"/>
        <v>31</v>
      </c>
      <c r="C1302">
        <v>6219</v>
      </c>
      <c r="D1302" t="str">
        <f>"23"</f>
        <v>23</v>
      </c>
      <c r="E1302" t="str">
        <f>"999"</f>
        <v>999</v>
      </c>
      <c r="F1302">
        <v>6</v>
      </c>
      <c r="G1302" t="str">
        <f>"99"</f>
        <v>99</v>
      </c>
      <c r="H1302" t="str">
        <f>"P"</f>
        <v>P</v>
      </c>
      <c r="I1302" t="str">
        <f t="shared" si="271"/>
        <v>00</v>
      </c>
      <c r="J1302" t="s">
        <v>368</v>
      </c>
      <c r="K1302" s="1">
        <v>20000</v>
      </c>
    </row>
    <row r="1303" spans="1:11" x14ac:dyDescent="0.35">
      <c r="A1303">
        <v>199</v>
      </c>
      <c r="B1303" t="str">
        <f t="shared" si="269"/>
        <v>31</v>
      </c>
      <c r="C1303">
        <v>6239</v>
      </c>
      <c r="D1303" t="str">
        <f>"55"</f>
        <v>55</v>
      </c>
      <c r="E1303" t="str">
        <f>"728"</f>
        <v>728</v>
      </c>
      <c r="F1303">
        <v>6</v>
      </c>
      <c r="G1303" t="str">
        <f>"99"</f>
        <v>99</v>
      </c>
      <c r="H1303" t="str">
        <f>"0"</f>
        <v>0</v>
      </c>
      <c r="I1303" t="str">
        <f t="shared" si="271"/>
        <v>00</v>
      </c>
      <c r="J1303" t="s">
        <v>369</v>
      </c>
      <c r="K1303">
        <v>0</v>
      </c>
    </row>
    <row r="1304" spans="1:11" x14ac:dyDescent="0.35">
      <c r="A1304">
        <v>199</v>
      </c>
      <c r="B1304" t="str">
        <f t="shared" si="269"/>
        <v>31</v>
      </c>
      <c r="C1304">
        <v>6339</v>
      </c>
      <c r="D1304" t="str">
        <f t="shared" ref="D1304:D1310" si="272">"00"</f>
        <v>00</v>
      </c>
      <c r="E1304" t="str">
        <f>"001"</f>
        <v>001</v>
      </c>
      <c r="F1304">
        <v>6</v>
      </c>
      <c r="G1304" t="str">
        <f>"31"</f>
        <v>31</v>
      </c>
      <c r="H1304" t="str">
        <f>"0"</f>
        <v>0</v>
      </c>
      <c r="I1304" t="str">
        <f t="shared" si="271"/>
        <v>00</v>
      </c>
      <c r="J1304" t="s">
        <v>196</v>
      </c>
      <c r="K1304" s="1">
        <v>11000</v>
      </c>
    </row>
    <row r="1305" spans="1:11" x14ac:dyDescent="0.35">
      <c r="A1305">
        <v>199</v>
      </c>
      <c r="B1305" t="str">
        <f t="shared" si="269"/>
        <v>31</v>
      </c>
      <c r="C1305">
        <v>6339</v>
      </c>
      <c r="D1305" t="str">
        <f t="shared" si="272"/>
        <v>00</v>
      </c>
      <c r="E1305" t="str">
        <f>"001"</f>
        <v>001</v>
      </c>
      <c r="F1305">
        <v>6</v>
      </c>
      <c r="G1305" t="str">
        <f>"99"</f>
        <v>99</v>
      </c>
      <c r="H1305" t="str">
        <f>"0"</f>
        <v>0</v>
      </c>
      <c r="I1305" t="str">
        <f t="shared" si="271"/>
        <v>00</v>
      </c>
      <c r="J1305" t="s">
        <v>370</v>
      </c>
      <c r="K1305" s="1">
        <v>2500</v>
      </c>
    </row>
    <row r="1306" spans="1:11" x14ac:dyDescent="0.35">
      <c r="A1306">
        <v>199</v>
      </c>
      <c r="B1306" t="str">
        <f t="shared" si="269"/>
        <v>31</v>
      </c>
      <c r="C1306">
        <v>6339</v>
      </c>
      <c r="D1306" t="str">
        <f t="shared" si="272"/>
        <v>00</v>
      </c>
      <c r="E1306" t="str">
        <f>"042"</f>
        <v>042</v>
      </c>
      <c r="F1306">
        <v>6</v>
      </c>
      <c r="G1306" t="str">
        <f>"99"</f>
        <v>99</v>
      </c>
      <c r="H1306" t="str">
        <f>"0"</f>
        <v>0</v>
      </c>
      <c r="I1306" t="str">
        <f t="shared" si="271"/>
        <v>00</v>
      </c>
      <c r="J1306" t="s">
        <v>196</v>
      </c>
      <c r="K1306">
        <v>200</v>
      </c>
    </row>
    <row r="1307" spans="1:11" x14ac:dyDescent="0.35">
      <c r="A1307">
        <v>199</v>
      </c>
      <c r="B1307" t="str">
        <f t="shared" si="269"/>
        <v>31</v>
      </c>
      <c r="C1307">
        <v>6339</v>
      </c>
      <c r="D1307" t="str">
        <f t="shared" si="272"/>
        <v>00</v>
      </c>
      <c r="E1307" t="str">
        <f>"103"</f>
        <v>103</v>
      </c>
      <c r="F1307">
        <v>6</v>
      </c>
      <c r="G1307" t="str">
        <f>"99"</f>
        <v>99</v>
      </c>
      <c r="H1307" t="str">
        <f>"0"</f>
        <v>0</v>
      </c>
      <c r="I1307" t="str">
        <f t="shared" si="271"/>
        <v>00</v>
      </c>
      <c r="J1307" t="s">
        <v>196</v>
      </c>
      <c r="K1307">
        <v>300</v>
      </c>
    </row>
    <row r="1308" spans="1:11" x14ac:dyDescent="0.35">
      <c r="A1308">
        <v>199</v>
      </c>
      <c r="B1308" t="str">
        <f t="shared" si="269"/>
        <v>31</v>
      </c>
      <c r="C1308">
        <v>6339</v>
      </c>
      <c r="D1308" t="str">
        <f t="shared" si="272"/>
        <v>00</v>
      </c>
      <c r="E1308" t="str">
        <f>"999"</f>
        <v>999</v>
      </c>
      <c r="F1308">
        <v>6</v>
      </c>
      <c r="G1308" t="str">
        <f>"21"</f>
        <v>21</v>
      </c>
      <c r="H1308" t="str">
        <f>"S"</f>
        <v>S</v>
      </c>
      <c r="I1308" t="str">
        <f>"GT"</f>
        <v>GT</v>
      </c>
      <c r="J1308" t="s">
        <v>371</v>
      </c>
      <c r="K1308" s="1">
        <v>15000</v>
      </c>
    </row>
    <row r="1309" spans="1:11" x14ac:dyDescent="0.35">
      <c r="A1309">
        <v>199</v>
      </c>
      <c r="B1309" t="str">
        <f t="shared" si="269"/>
        <v>31</v>
      </c>
      <c r="C1309">
        <v>6339</v>
      </c>
      <c r="D1309" t="str">
        <f t="shared" si="272"/>
        <v>00</v>
      </c>
      <c r="E1309" t="str">
        <f>"999"</f>
        <v>999</v>
      </c>
      <c r="F1309">
        <v>6</v>
      </c>
      <c r="G1309" t="str">
        <f>"23"</f>
        <v>23</v>
      </c>
      <c r="H1309" t="str">
        <f>"S"</f>
        <v>S</v>
      </c>
      <c r="I1309" t="str">
        <f>"00"</f>
        <v>00</v>
      </c>
      <c r="J1309" t="s">
        <v>372</v>
      </c>
      <c r="K1309" s="1">
        <v>11000</v>
      </c>
    </row>
    <row r="1310" spans="1:11" x14ac:dyDescent="0.35">
      <c r="A1310">
        <v>199</v>
      </c>
      <c r="B1310" t="str">
        <f t="shared" si="269"/>
        <v>31</v>
      </c>
      <c r="C1310">
        <v>6339</v>
      </c>
      <c r="D1310" t="str">
        <f t="shared" si="272"/>
        <v>00</v>
      </c>
      <c r="E1310" t="str">
        <f>"999"</f>
        <v>999</v>
      </c>
      <c r="F1310">
        <v>6</v>
      </c>
      <c r="G1310" t="str">
        <f>"99"</f>
        <v>99</v>
      </c>
      <c r="H1310" t="str">
        <f>"0"</f>
        <v>0</v>
      </c>
      <c r="I1310" t="str">
        <f>"00"</f>
        <v>00</v>
      </c>
      <c r="J1310" t="s">
        <v>370</v>
      </c>
      <c r="K1310">
        <v>500</v>
      </c>
    </row>
    <row r="1311" spans="1:11" x14ac:dyDescent="0.35">
      <c r="A1311">
        <v>199</v>
      </c>
      <c r="B1311" t="str">
        <f t="shared" si="269"/>
        <v>31</v>
      </c>
      <c r="C1311">
        <v>6339</v>
      </c>
      <c r="D1311" t="str">
        <f>"02"</f>
        <v>02</v>
      </c>
      <c r="E1311" t="str">
        <f>"999"</f>
        <v>999</v>
      </c>
      <c r="F1311">
        <v>6</v>
      </c>
      <c r="G1311" t="str">
        <f>"24"</f>
        <v>24</v>
      </c>
      <c r="H1311" t="str">
        <f>"S"</f>
        <v>S</v>
      </c>
      <c r="I1311" t="str">
        <f>"50"</f>
        <v>50</v>
      </c>
      <c r="J1311" t="s">
        <v>373</v>
      </c>
      <c r="K1311">
        <v>500</v>
      </c>
    </row>
    <row r="1312" spans="1:11" x14ac:dyDescent="0.35">
      <c r="A1312">
        <v>199</v>
      </c>
      <c r="B1312" t="str">
        <f t="shared" si="269"/>
        <v>31</v>
      </c>
      <c r="C1312">
        <v>6339</v>
      </c>
      <c r="D1312" t="str">
        <f>"02"</f>
        <v>02</v>
      </c>
      <c r="E1312" t="str">
        <f>"999"</f>
        <v>999</v>
      </c>
      <c r="F1312">
        <v>6</v>
      </c>
      <c r="G1312" t="str">
        <f>"24"</f>
        <v>24</v>
      </c>
      <c r="H1312" t="str">
        <f>"S"</f>
        <v>S</v>
      </c>
      <c r="I1312" t="str">
        <f>"53"</f>
        <v>53</v>
      </c>
      <c r="J1312" t="s">
        <v>374</v>
      </c>
      <c r="K1312" s="1">
        <v>4000</v>
      </c>
    </row>
    <row r="1313" spans="1:11" x14ac:dyDescent="0.35">
      <c r="A1313">
        <v>199</v>
      </c>
      <c r="B1313" t="str">
        <f t="shared" si="269"/>
        <v>31</v>
      </c>
      <c r="C1313">
        <v>6399</v>
      </c>
      <c r="D1313" t="str">
        <f t="shared" ref="D1313:D1334" si="273">"00"</f>
        <v>00</v>
      </c>
      <c r="E1313" t="str">
        <f>"001"</f>
        <v>001</v>
      </c>
      <c r="F1313">
        <v>6</v>
      </c>
      <c r="G1313" t="str">
        <f t="shared" ref="G1313:G1319" si="274">"99"</f>
        <v>99</v>
      </c>
      <c r="H1313" t="str">
        <f t="shared" ref="H1313:H1319" si="275">"0"</f>
        <v>0</v>
      </c>
      <c r="I1313" t="str">
        <f t="shared" ref="I1313:I1344" si="276">"00"</f>
        <v>00</v>
      </c>
      <c r="J1313" t="s">
        <v>84</v>
      </c>
      <c r="K1313">
        <v>0</v>
      </c>
    </row>
    <row r="1314" spans="1:11" x14ac:dyDescent="0.35">
      <c r="A1314">
        <v>199</v>
      </c>
      <c r="B1314" t="str">
        <f t="shared" si="269"/>
        <v>31</v>
      </c>
      <c r="C1314">
        <v>6399</v>
      </c>
      <c r="D1314" t="str">
        <f t="shared" si="273"/>
        <v>00</v>
      </c>
      <c r="E1314" t="str">
        <f>"041"</f>
        <v>041</v>
      </c>
      <c r="F1314">
        <v>6</v>
      </c>
      <c r="G1314" t="str">
        <f t="shared" si="274"/>
        <v>99</v>
      </c>
      <c r="H1314" t="str">
        <f t="shared" si="275"/>
        <v>0</v>
      </c>
      <c r="I1314" t="str">
        <f t="shared" si="276"/>
        <v>00</v>
      </c>
      <c r="J1314" t="s">
        <v>375</v>
      </c>
      <c r="K1314">
        <v>500</v>
      </c>
    </row>
    <row r="1315" spans="1:11" x14ac:dyDescent="0.35">
      <c r="A1315">
        <v>199</v>
      </c>
      <c r="B1315" t="str">
        <f t="shared" si="269"/>
        <v>31</v>
      </c>
      <c r="C1315">
        <v>6399</v>
      </c>
      <c r="D1315" t="str">
        <f t="shared" si="273"/>
        <v>00</v>
      </c>
      <c r="E1315" t="str">
        <f>"042"</f>
        <v>042</v>
      </c>
      <c r="F1315">
        <v>6</v>
      </c>
      <c r="G1315" t="str">
        <f t="shared" si="274"/>
        <v>99</v>
      </c>
      <c r="H1315" t="str">
        <f t="shared" si="275"/>
        <v>0</v>
      </c>
      <c r="I1315" t="str">
        <f t="shared" si="276"/>
        <v>00</v>
      </c>
      <c r="J1315" t="s">
        <v>84</v>
      </c>
      <c r="K1315">
        <v>200</v>
      </c>
    </row>
    <row r="1316" spans="1:11" x14ac:dyDescent="0.35">
      <c r="A1316">
        <v>199</v>
      </c>
      <c r="B1316" t="str">
        <f t="shared" si="269"/>
        <v>31</v>
      </c>
      <c r="C1316">
        <v>6399</v>
      </c>
      <c r="D1316" t="str">
        <f t="shared" si="273"/>
        <v>00</v>
      </c>
      <c r="E1316" t="str">
        <f>"101"</f>
        <v>101</v>
      </c>
      <c r="F1316">
        <v>6</v>
      </c>
      <c r="G1316" t="str">
        <f t="shared" si="274"/>
        <v>99</v>
      </c>
      <c r="H1316" t="str">
        <f t="shared" si="275"/>
        <v>0</v>
      </c>
      <c r="I1316" t="str">
        <f t="shared" si="276"/>
        <v>00</v>
      </c>
      <c r="J1316" t="s">
        <v>376</v>
      </c>
      <c r="K1316">
        <v>750</v>
      </c>
    </row>
    <row r="1317" spans="1:11" x14ac:dyDescent="0.35">
      <c r="A1317">
        <v>199</v>
      </c>
      <c r="B1317" t="str">
        <f t="shared" si="269"/>
        <v>31</v>
      </c>
      <c r="C1317">
        <v>6399</v>
      </c>
      <c r="D1317" t="str">
        <f t="shared" si="273"/>
        <v>00</v>
      </c>
      <c r="E1317" t="str">
        <f>"103"</f>
        <v>103</v>
      </c>
      <c r="F1317">
        <v>6</v>
      </c>
      <c r="G1317" t="str">
        <f t="shared" si="274"/>
        <v>99</v>
      </c>
      <c r="H1317" t="str">
        <f t="shared" si="275"/>
        <v>0</v>
      </c>
      <c r="I1317" t="str">
        <f t="shared" si="276"/>
        <v>00</v>
      </c>
      <c r="J1317" t="s">
        <v>84</v>
      </c>
      <c r="K1317" s="1">
        <v>1000</v>
      </c>
    </row>
    <row r="1318" spans="1:11" x14ac:dyDescent="0.35">
      <c r="A1318">
        <v>199</v>
      </c>
      <c r="B1318" t="str">
        <f t="shared" si="269"/>
        <v>31</v>
      </c>
      <c r="C1318">
        <v>6399</v>
      </c>
      <c r="D1318" t="str">
        <f t="shared" si="273"/>
        <v>00</v>
      </c>
      <c r="E1318" t="str">
        <f>"105"</f>
        <v>105</v>
      </c>
      <c r="F1318">
        <v>6</v>
      </c>
      <c r="G1318" t="str">
        <f t="shared" si="274"/>
        <v>99</v>
      </c>
      <c r="H1318" t="str">
        <f t="shared" si="275"/>
        <v>0</v>
      </c>
      <c r="I1318" t="str">
        <f t="shared" si="276"/>
        <v>00</v>
      </c>
      <c r="J1318" t="s">
        <v>84</v>
      </c>
      <c r="K1318" s="1">
        <v>1000</v>
      </c>
    </row>
    <row r="1319" spans="1:11" x14ac:dyDescent="0.35">
      <c r="A1319">
        <v>199</v>
      </c>
      <c r="B1319" t="str">
        <f t="shared" si="269"/>
        <v>31</v>
      </c>
      <c r="C1319">
        <v>6399</v>
      </c>
      <c r="D1319" t="str">
        <f t="shared" si="273"/>
        <v>00</v>
      </c>
      <c r="E1319" t="str">
        <f>"107"</f>
        <v>107</v>
      </c>
      <c r="F1319">
        <v>6</v>
      </c>
      <c r="G1319" t="str">
        <f t="shared" si="274"/>
        <v>99</v>
      </c>
      <c r="H1319" t="str">
        <f t="shared" si="275"/>
        <v>0</v>
      </c>
      <c r="I1319" t="str">
        <f t="shared" si="276"/>
        <v>00</v>
      </c>
      <c r="J1319" t="s">
        <v>84</v>
      </c>
      <c r="K1319">
        <v>250</v>
      </c>
    </row>
    <row r="1320" spans="1:11" x14ac:dyDescent="0.35">
      <c r="A1320">
        <v>199</v>
      </c>
      <c r="B1320" t="str">
        <f t="shared" si="269"/>
        <v>31</v>
      </c>
      <c r="C1320">
        <v>6399</v>
      </c>
      <c r="D1320" t="str">
        <f t="shared" si="273"/>
        <v>00</v>
      </c>
      <c r="E1320" t="str">
        <f>"999"</f>
        <v>999</v>
      </c>
      <c r="F1320">
        <v>6</v>
      </c>
      <c r="G1320" t="str">
        <f>"23"</f>
        <v>23</v>
      </c>
      <c r="H1320" t="str">
        <f>"S"</f>
        <v>S</v>
      </c>
      <c r="I1320" t="str">
        <f t="shared" si="276"/>
        <v>00</v>
      </c>
      <c r="J1320" t="s">
        <v>377</v>
      </c>
      <c r="K1320" s="1">
        <v>3300</v>
      </c>
    </row>
    <row r="1321" spans="1:11" x14ac:dyDescent="0.35">
      <c r="A1321">
        <v>199</v>
      </c>
      <c r="B1321" t="str">
        <f t="shared" si="269"/>
        <v>31</v>
      </c>
      <c r="C1321">
        <v>6411</v>
      </c>
      <c r="D1321" t="str">
        <f t="shared" si="273"/>
        <v>00</v>
      </c>
      <c r="E1321" t="str">
        <f>"041"</f>
        <v>041</v>
      </c>
      <c r="F1321">
        <v>6</v>
      </c>
      <c r="G1321" t="str">
        <f t="shared" ref="G1321:G1327" si="277">"99"</f>
        <v>99</v>
      </c>
      <c r="H1321" t="str">
        <f t="shared" ref="H1321:H1327" si="278">"0"</f>
        <v>0</v>
      </c>
      <c r="I1321" t="str">
        <f t="shared" si="276"/>
        <v>00</v>
      </c>
      <c r="J1321" t="s">
        <v>378</v>
      </c>
      <c r="K1321">
        <v>0</v>
      </c>
    </row>
    <row r="1322" spans="1:11" x14ac:dyDescent="0.35">
      <c r="A1322">
        <v>199</v>
      </c>
      <c r="B1322" t="str">
        <f t="shared" si="269"/>
        <v>31</v>
      </c>
      <c r="C1322">
        <v>6411</v>
      </c>
      <c r="D1322" t="str">
        <f t="shared" si="273"/>
        <v>00</v>
      </c>
      <c r="E1322" t="str">
        <f>"042"</f>
        <v>042</v>
      </c>
      <c r="F1322">
        <v>6</v>
      </c>
      <c r="G1322" t="str">
        <f t="shared" si="277"/>
        <v>99</v>
      </c>
      <c r="H1322" t="str">
        <f t="shared" si="278"/>
        <v>0</v>
      </c>
      <c r="I1322" t="str">
        <f t="shared" si="276"/>
        <v>00</v>
      </c>
      <c r="J1322" t="s">
        <v>259</v>
      </c>
      <c r="K1322">
        <v>0</v>
      </c>
    </row>
    <row r="1323" spans="1:11" x14ac:dyDescent="0.35">
      <c r="A1323">
        <v>199</v>
      </c>
      <c r="B1323" t="str">
        <f t="shared" ref="B1323:B1329" si="279">"31"</f>
        <v>31</v>
      </c>
      <c r="C1323">
        <v>6411</v>
      </c>
      <c r="D1323" t="str">
        <f t="shared" si="273"/>
        <v>00</v>
      </c>
      <c r="E1323" t="str">
        <f>"101"</f>
        <v>101</v>
      </c>
      <c r="F1323">
        <v>6</v>
      </c>
      <c r="G1323" t="str">
        <f t="shared" si="277"/>
        <v>99</v>
      </c>
      <c r="H1323" t="str">
        <f t="shared" si="278"/>
        <v>0</v>
      </c>
      <c r="I1323" t="str">
        <f t="shared" si="276"/>
        <v>00</v>
      </c>
      <c r="J1323" t="s">
        <v>259</v>
      </c>
      <c r="K1323">
        <v>0</v>
      </c>
    </row>
    <row r="1324" spans="1:11" x14ac:dyDescent="0.35">
      <c r="A1324">
        <v>199</v>
      </c>
      <c r="B1324" t="str">
        <f t="shared" si="279"/>
        <v>31</v>
      </c>
      <c r="C1324">
        <v>6411</v>
      </c>
      <c r="D1324" t="str">
        <f t="shared" si="273"/>
        <v>00</v>
      </c>
      <c r="E1324" t="str">
        <f>"102"</f>
        <v>102</v>
      </c>
      <c r="F1324">
        <v>6</v>
      </c>
      <c r="G1324" t="str">
        <f t="shared" si="277"/>
        <v>99</v>
      </c>
      <c r="H1324" t="str">
        <f t="shared" si="278"/>
        <v>0</v>
      </c>
      <c r="I1324" t="str">
        <f t="shared" si="276"/>
        <v>00</v>
      </c>
      <c r="J1324" t="s">
        <v>259</v>
      </c>
      <c r="K1324">
        <v>0</v>
      </c>
    </row>
    <row r="1325" spans="1:11" x14ac:dyDescent="0.35">
      <c r="A1325">
        <v>199</v>
      </c>
      <c r="B1325" t="str">
        <f t="shared" si="279"/>
        <v>31</v>
      </c>
      <c r="C1325">
        <v>6411</v>
      </c>
      <c r="D1325" t="str">
        <f t="shared" si="273"/>
        <v>00</v>
      </c>
      <c r="E1325" t="str">
        <f>"103"</f>
        <v>103</v>
      </c>
      <c r="F1325">
        <v>6</v>
      </c>
      <c r="G1325" t="str">
        <f t="shared" si="277"/>
        <v>99</v>
      </c>
      <c r="H1325" t="str">
        <f t="shared" si="278"/>
        <v>0</v>
      </c>
      <c r="I1325" t="str">
        <f t="shared" si="276"/>
        <v>00</v>
      </c>
      <c r="J1325" t="s">
        <v>259</v>
      </c>
      <c r="K1325">
        <v>0</v>
      </c>
    </row>
    <row r="1326" spans="1:11" x14ac:dyDescent="0.35">
      <c r="A1326">
        <v>199</v>
      </c>
      <c r="B1326" t="str">
        <f t="shared" si="279"/>
        <v>31</v>
      </c>
      <c r="C1326">
        <v>6411</v>
      </c>
      <c r="D1326" t="str">
        <f t="shared" si="273"/>
        <v>00</v>
      </c>
      <c r="E1326" t="str">
        <f>"105"</f>
        <v>105</v>
      </c>
      <c r="F1326">
        <v>6</v>
      </c>
      <c r="G1326" t="str">
        <f t="shared" si="277"/>
        <v>99</v>
      </c>
      <c r="H1326" t="str">
        <f t="shared" si="278"/>
        <v>0</v>
      </c>
      <c r="I1326" t="str">
        <f t="shared" si="276"/>
        <v>00</v>
      </c>
      <c r="J1326" t="s">
        <v>259</v>
      </c>
      <c r="K1326">
        <v>0</v>
      </c>
    </row>
    <row r="1327" spans="1:11" x14ac:dyDescent="0.35">
      <c r="A1327">
        <v>199</v>
      </c>
      <c r="B1327" t="str">
        <f t="shared" si="279"/>
        <v>31</v>
      </c>
      <c r="C1327">
        <v>6411</v>
      </c>
      <c r="D1327" t="str">
        <f t="shared" si="273"/>
        <v>00</v>
      </c>
      <c r="E1327" t="str">
        <f>"107"</f>
        <v>107</v>
      </c>
      <c r="F1327">
        <v>6</v>
      </c>
      <c r="G1327" t="str">
        <f t="shared" si="277"/>
        <v>99</v>
      </c>
      <c r="H1327" t="str">
        <f t="shared" si="278"/>
        <v>0</v>
      </c>
      <c r="I1327" t="str">
        <f t="shared" si="276"/>
        <v>00</v>
      </c>
      <c r="J1327" t="s">
        <v>259</v>
      </c>
      <c r="K1327">
        <v>0</v>
      </c>
    </row>
    <row r="1328" spans="1:11" x14ac:dyDescent="0.35">
      <c r="A1328">
        <v>199</v>
      </c>
      <c r="B1328" t="str">
        <f t="shared" si="279"/>
        <v>31</v>
      </c>
      <c r="C1328">
        <v>6411</v>
      </c>
      <c r="D1328" t="str">
        <f t="shared" si="273"/>
        <v>00</v>
      </c>
      <c r="E1328" t="str">
        <f>"999"</f>
        <v>999</v>
      </c>
      <c r="F1328">
        <v>6</v>
      </c>
      <c r="G1328" t="str">
        <f>"23"</f>
        <v>23</v>
      </c>
      <c r="H1328" t="str">
        <f>"S"</f>
        <v>S</v>
      </c>
      <c r="I1328" t="str">
        <f t="shared" si="276"/>
        <v>00</v>
      </c>
      <c r="J1328" t="s">
        <v>379</v>
      </c>
      <c r="K1328" s="1">
        <v>5500</v>
      </c>
    </row>
    <row r="1329" spans="1:11" x14ac:dyDescent="0.35">
      <c r="A1329">
        <v>199</v>
      </c>
      <c r="B1329" t="str">
        <f t="shared" si="279"/>
        <v>31</v>
      </c>
      <c r="C1329">
        <v>6499</v>
      </c>
      <c r="D1329" t="str">
        <f t="shared" si="273"/>
        <v>00</v>
      </c>
      <c r="E1329" t="str">
        <f>"001"</f>
        <v>001</v>
      </c>
      <c r="F1329">
        <v>6</v>
      </c>
      <c r="G1329" t="str">
        <f>"99"</f>
        <v>99</v>
      </c>
      <c r="H1329" t="str">
        <f t="shared" ref="H1329:H1335" si="280">"0"</f>
        <v>0</v>
      </c>
      <c r="I1329" t="str">
        <f t="shared" si="276"/>
        <v>00</v>
      </c>
      <c r="J1329" t="s">
        <v>70</v>
      </c>
      <c r="K1329">
        <v>0</v>
      </c>
    </row>
    <row r="1330" spans="1:11" x14ac:dyDescent="0.35">
      <c r="A1330">
        <v>199</v>
      </c>
      <c r="B1330" t="str">
        <f>"32"</f>
        <v>32</v>
      </c>
      <c r="C1330">
        <v>6119</v>
      </c>
      <c r="D1330" t="str">
        <f t="shared" si="273"/>
        <v>00</v>
      </c>
      <c r="E1330" t="str">
        <f t="shared" ref="E1330:E1335" si="281">"999"</f>
        <v>999</v>
      </c>
      <c r="F1330">
        <v>6</v>
      </c>
      <c r="G1330" t="str">
        <f>"31"</f>
        <v>31</v>
      </c>
      <c r="H1330" t="str">
        <f t="shared" si="280"/>
        <v>0</v>
      </c>
      <c r="I1330" t="str">
        <f t="shared" si="276"/>
        <v>00</v>
      </c>
      <c r="J1330" t="s">
        <v>132</v>
      </c>
      <c r="K1330" s="1">
        <v>51094</v>
      </c>
    </row>
    <row r="1331" spans="1:11" x14ac:dyDescent="0.35">
      <c r="A1331">
        <v>199</v>
      </c>
      <c r="B1331" t="str">
        <f>"32"</f>
        <v>32</v>
      </c>
      <c r="C1331">
        <v>6141</v>
      </c>
      <c r="D1331" t="str">
        <f t="shared" si="273"/>
        <v>00</v>
      </c>
      <c r="E1331" t="str">
        <f t="shared" si="281"/>
        <v>999</v>
      </c>
      <c r="F1331">
        <v>6</v>
      </c>
      <c r="G1331" t="str">
        <f>"31"</f>
        <v>31</v>
      </c>
      <c r="H1331" t="str">
        <f t="shared" si="280"/>
        <v>0</v>
      </c>
      <c r="I1331" t="str">
        <f t="shared" si="276"/>
        <v>00</v>
      </c>
      <c r="J1331" t="s">
        <v>23</v>
      </c>
      <c r="K1331">
        <v>696.83</v>
      </c>
    </row>
    <row r="1332" spans="1:11" x14ac:dyDescent="0.35">
      <c r="A1332">
        <v>199</v>
      </c>
      <c r="B1332" t="str">
        <f>"32"</f>
        <v>32</v>
      </c>
      <c r="C1332">
        <v>6142</v>
      </c>
      <c r="D1332" t="str">
        <f t="shared" si="273"/>
        <v>00</v>
      </c>
      <c r="E1332" t="str">
        <f t="shared" si="281"/>
        <v>999</v>
      </c>
      <c r="F1332">
        <v>6</v>
      </c>
      <c r="G1332" t="str">
        <f>"31"</f>
        <v>31</v>
      </c>
      <c r="H1332" t="str">
        <f t="shared" si="280"/>
        <v>0</v>
      </c>
      <c r="I1332" t="str">
        <f t="shared" si="276"/>
        <v>00</v>
      </c>
      <c r="J1332" t="s">
        <v>156</v>
      </c>
      <c r="K1332" s="1">
        <v>2820</v>
      </c>
    </row>
    <row r="1333" spans="1:11" x14ac:dyDescent="0.35">
      <c r="A1333">
        <v>199</v>
      </c>
      <c r="B1333" t="str">
        <f>"32"</f>
        <v>32</v>
      </c>
      <c r="C1333">
        <v>6143</v>
      </c>
      <c r="D1333" t="str">
        <f t="shared" si="273"/>
        <v>00</v>
      </c>
      <c r="E1333" t="str">
        <f t="shared" si="281"/>
        <v>999</v>
      </c>
      <c r="F1333">
        <v>6</v>
      </c>
      <c r="G1333" t="str">
        <f>"31"</f>
        <v>31</v>
      </c>
      <c r="H1333" t="str">
        <f t="shared" si="280"/>
        <v>0</v>
      </c>
      <c r="I1333" t="str">
        <f t="shared" si="276"/>
        <v>00</v>
      </c>
      <c r="J1333" t="s">
        <v>24</v>
      </c>
      <c r="K1333">
        <v>485.39</v>
      </c>
    </row>
    <row r="1334" spans="1:11" x14ac:dyDescent="0.35">
      <c r="A1334">
        <v>199</v>
      </c>
      <c r="B1334" t="str">
        <f>"32"</f>
        <v>32</v>
      </c>
      <c r="C1334">
        <v>6146</v>
      </c>
      <c r="D1334" t="str">
        <f t="shared" si="273"/>
        <v>00</v>
      </c>
      <c r="E1334" t="str">
        <f t="shared" si="281"/>
        <v>999</v>
      </c>
      <c r="F1334">
        <v>6</v>
      </c>
      <c r="G1334" t="str">
        <f>"31"</f>
        <v>31</v>
      </c>
      <c r="H1334" t="str">
        <f t="shared" si="280"/>
        <v>0</v>
      </c>
      <c r="I1334" t="str">
        <f t="shared" si="276"/>
        <v>00</v>
      </c>
      <c r="J1334" t="s">
        <v>25</v>
      </c>
      <c r="K1334" s="1">
        <v>1047.43</v>
      </c>
    </row>
    <row r="1335" spans="1:11" x14ac:dyDescent="0.35">
      <c r="A1335">
        <v>199</v>
      </c>
      <c r="B1335" t="str">
        <f t="shared" ref="B1335:B1382" si="282">"33"</f>
        <v>33</v>
      </c>
      <c r="C1335">
        <v>6117</v>
      </c>
      <c r="D1335" t="str">
        <f>"85"</f>
        <v>85</v>
      </c>
      <c r="E1335" t="str">
        <f t="shared" si="281"/>
        <v>999</v>
      </c>
      <c r="F1335">
        <v>6</v>
      </c>
      <c r="G1335" t="str">
        <f t="shared" ref="G1335:G1366" si="283">"99"</f>
        <v>99</v>
      </c>
      <c r="H1335" t="str">
        <f t="shared" si="280"/>
        <v>0</v>
      </c>
      <c r="I1335" t="str">
        <f t="shared" si="276"/>
        <v>00</v>
      </c>
      <c r="J1335" t="s">
        <v>131</v>
      </c>
      <c r="K1335" s="1">
        <v>8400</v>
      </c>
    </row>
    <row r="1336" spans="1:11" x14ac:dyDescent="0.35">
      <c r="A1336">
        <v>199</v>
      </c>
      <c r="B1336" t="str">
        <f t="shared" si="282"/>
        <v>33</v>
      </c>
      <c r="C1336">
        <v>6119</v>
      </c>
      <c r="D1336" t="str">
        <f t="shared" ref="D1336:D1351" si="284">"00"</f>
        <v>00</v>
      </c>
      <c r="E1336" t="str">
        <f>"001"</f>
        <v>001</v>
      </c>
      <c r="F1336">
        <v>6</v>
      </c>
      <c r="G1336" t="str">
        <f t="shared" si="283"/>
        <v>99</v>
      </c>
      <c r="H1336" t="str">
        <f t="shared" ref="H1336:H1351" si="285">"S"</f>
        <v>S</v>
      </c>
      <c r="I1336" t="str">
        <f t="shared" si="276"/>
        <v>00</v>
      </c>
      <c r="J1336" t="s">
        <v>380</v>
      </c>
      <c r="K1336" s="1">
        <v>44120</v>
      </c>
    </row>
    <row r="1337" spans="1:11" x14ac:dyDescent="0.35">
      <c r="A1337">
        <v>199</v>
      </c>
      <c r="B1337" t="str">
        <f t="shared" si="282"/>
        <v>33</v>
      </c>
      <c r="C1337">
        <v>6119</v>
      </c>
      <c r="D1337" t="str">
        <f t="shared" si="284"/>
        <v>00</v>
      </c>
      <c r="E1337" t="str">
        <f>"041"</f>
        <v>041</v>
      </c>
      <c r="F1337">
        <v>6</v>
      </c>
      <c r="G1337" t="str">
        <f t="shared" si="283"/>
        <v>99</v>
      </c>
      <c r="H1337" t="str">
        <f t="shared" si="285"/>
        <v>S</v>
      </c>
      <c r="I1337" t="str">
        <f t="shared" si="276"/>
        <v>00</v>
      </c>
      <c r="J1337" t="s">
        <v>380</v>
      </c>
      <c r="K1337" s="1">
        <v>47709</v>
      </c>
    </row>
    <row r="1338" spans="1:11" x14ac:dyDescent="0.35">
      <c r="A1338">
        <v>199</v>
      </c>
      <c r="B1338" t="str">
        <f t="shared" si="282"/>
        <v>33</v>
      </c>
      <c r="C1338">
        <v>6119</v>
      </c>
      <c r="D1338" t="str">
        <f t="shared" si="284"/>
        <v>00</v>
      </c>
      <c r="E1338" t="str">
        <f>"102"</f>
        <v>102</v>
      </c>
      <c r="F1338">
        <v>6</v>
      </c>
      <c r="G1338" t="str">
        <f t="shared" si="283"/>
        <v>99</v>
      </c>
      <c r="H1338" t="str">
        <f t="shared" si="285"/>
        <v>S</v>
      </c>
      <c r="I1338" t="str">
        <f t="shared" si="276"/>
        <v>00</v>
      </c>
      <c r="J1338" t="s">
        <v>380</v>
      </c>
      <c r="K1338">
        <v>0</v>
      </c>
    </row>
    <row r="1339" spans="1:11" x14ac:dyDescent="0.35">
      <c r="A1339">
        <v>199</v>
      </c>
      <c r="B1339" t="str">
        <f t="shared" si="282"/>
        <v>33</v>
      </c>
      <c r="C1339">
        <v>6119</v>
      </c>
      <c r="D1339" t="str">
        <f t="shared" si="284"/>
        <v>00</v>
      </c>
      <c r="E1339" t="str">
        <f>"103"</f>
        <v>103</v>
      </c>
      <c r="F1339">
        <v>6</v>
      </c>
      <c r="G1339" t="str">
        <f t="shared" si="283"/>
        <v>99</v>
      </c>
      <c r="H1339" t="str">
        <f t="shared" si="285"/>
        <v>S</v>
      </c>
      <c r="I1339" t="str">
        <f t="shared" si="276"/>
        <v>00</v>
      </c>
      <c r="J1339" t="s">
        <v>381</v>
      </c>
      <c r="K1339" s="1">
        <v>47709</v>
      </c>
    </row>
    <row r="1340" spans="1:11" x14ac:dyDescent="0.35">
      <c r="A1340">
        <v>199</v>
      </c>
      <c r="B1340" t="str">
        <f t="shared" si="282"/>
        <v>33</v>
      </c>
      <c r="C1340">
        <v>6119</v>
      </c>
      <c r="D1340" t="str">
        <f t="shared" si="284"/>
        <v>00</v>
      </c>
      <c r="E1340" t="str">
        <f>"105"</f>
        <v>105</v>
      </c>
      <c r="F1340">
        <v>6</v>
      </c>
      <c r="G1340" t="str">
        <f t="shared" si="283"/>
        <v>99</v>
      </c>
      <c r="H1340" t="str">
        <f t="shared" si="285"/>
        <v>S</v>
      </c>
      <c r="I1340" t="str">
        <f t="shared" si="276"/>
        <v>00</v>
      </c>
      <c r="J1340" t="s">
        <v>380</v>
      </c>
      <c r="K1340" s="1">
        <v>48578</v>
      </c>
    </row>
    <row r="1341" spans="1:11" x14ac:dyDescent="0.35">
      <c r="A1341">
        <v>199</v>
      </c>
      <c r="B1341" t="str">
        <f t="shared" si="282"/>
        <v>33</v>
      </c>
      <c r="C1341">
        <v>6119</v>
      </c>
      <c r="D1341" t="str">
        <f t="shared" si="284"/>
        <v>00</v>
      </c>
      <c r="E1341" t="str">
        <f>"107"</f>
        <v>107</v>
      </c>
      <c r="F1341">
        <v>6</v>
      </c>
      <c r="G1341" t="str">
        <f t="shared" si="283"/>
        <v>99</v>
      </c>
      <c r="H1341" t="str">
        <f t="shared" si="285"/>
        <v>S</v>
      </c>
      <c r="I1341" t="str">
        <f t="shared" si="276"/>
        <v>00</v>
      </c>
      <c r="J1341" t="s">
        <v>135</v>
      </c>
      <c r="K1341" s="1">
        <v>61824</v>
      </c>
    </row>
    <row r="1342" spans="1:11" x14ac:dyDescent="0.35">
      <c r="A1342">
        <v>199</v>
      </c>
      <c r="B1342" t="str">
        <f t="shared" si="282"/>
        <v>33</v>
      </c>
      <c r="C1342">
        <v>6119</v>
      </c>
      <c r="D1342" t="str">
        <f t="shared" si="284"/>
        <v>00</v>
      </c>
      <c r="E1342" t="str">
        <f>"999"</f>
        <v>999</v>
      </c>
      <c r="F1342">
        <v>6</v>
      </c>
      <c r="G1342" t="str">
        <f t="shared" si="283"/>
        <v>99</v>
      </c>
      <c r="H1342" t="str">
        <f t="shared" si="285"/>
        <v>S</v>
      </c>
      <c r="I1342" t="str">
        <f t="shared" si="276"/>
        <v>00</v>
      </c>
      <c r="J1342" t="s">
        <v>382</v>
      </c>
      <c r="K1342" s="1">
        <v>112857</v>
      </c>
    </row>
    <row r="1343" spans="1:11" x14ac:dyDescent="0.35">
      <c r="A1343">
        <v>199</v>
      </c>
      <c r="B1343" t="str">
        <f t="shared" si="282"/>
        <v>33</v>
      </c>
      <c r="C1343">
        <v>6129</v>
      </c>
      <c r="D1343" t="str">
        <f t="shared" si="284"/>
        <v>00</v>
      </c>
      <c r="E1343" t="str">
        <f>"101"</f>
        <v>101</v>
      </c>
      <c r="F1343">
        <v>6</v>
      </c>
      <c r="G1343" t="str">
        <f t="shared" si="283"/>
        <v>99</v>
      </c>
      <c r="H1343" t="str">
        <f t="shared" si="285"/>
        <v>S</v>
      </c>
      <c r="I1343" t="str">
        <f t="shared" si="276"/>
        <v>00</v>
      </c>
      <c r="J1343" t="s">
        <v>383</v>
      </c>
      <c r="K1343" s="1">
        <v>30593</v>
      </c>
    </row>
    <row r="1344" spans="1:11" x14ac:dyDescent="0.35">
      <c r="A1344">
        <v>199</v>
      </c>
      <c r="B1344" t="str">
        <f t="shared" si="282"/>
        <v>33</v>
      </c>
      <c r="C1344">
        <v>6141</v>
      </c>
      <c r="D1344" t="str">
        <f t="shared" si="284"/>
        <v>00</v>
      </c>
      <c r="E1344" t="str">
        <f>"001"</f>
        <v>001</v>
      </c>
      <c r="F1344">
        <v>6</v>
      </c>
      <c r="G1344" t="str">
        <f t="shared" si="283"/>
        <v>99</v>
      </c>
      <c r="H1344" t="str">
        <f t="shared" si="285"/>
        <v>S</v>
      </c>
      <c r="I1344" t="str">
        <f t="shared" si="276"/>
        <v>00</v>
      </c>
      <c r="J1344" t="s">
        <v>384</v>
      </c>
      <c r="K1344">
        <v>398.16</v>
      </c>
    </row>
    <row r="1345" spans="1:11" x14ac:dyDescent="0.35">
      <c r="A1345">
        <v>199</v>
      </c>
      <c r="B1345" t="str">
        <f t="shared" si="282"/>
        <v>33</v>
      </c>
      <c r="C1345">
        <v>6141</v>
      </c>
      <c r="D1345" t="str">
        <f t="shared" si="284"/>
        <v>00</v>
      </c>
      <c r="E1345" t="str">
        <f>"041"</f>
        <v>041</v>
      </c>
      <c r="F1345">
        <v>6</v>
      </c>
      <c r="G1345" t="str">
        <f t="shared" si="283"/>
        <v>99</v>
      </c>
      <c r="H1345" t="str">
        <f t="shared" si="285"/>
        <v>S</v>
      </c>
      <c r="I1345" t="str">
        <f t="shared" ref="I1345:I1380" si="286">"00"</f>
        <v>00</v>
      </c>
      <c r="J1345" t="s">
        <v>384</v>
      </c>
      <c r="K1345">
        <v>615.16</v>
      </c>
    </row>
    <row r="1346" spans="1:11" x14ac:dyDescent="0.35">
      <c r="A1346">
        <v>199</v>
      </c>
      <c r="B1346" t="str">
        <f t="shared" si="282"/>
        <v>33</v>
      </c>
      <c r="C1346">
        <v>6141</v>
      </c>
      <c r="D1346" t="str">
        <f t="shared" si="284"/>
        <v>00</v>
      </c>
      <c r="E1346" t="str">
        <f>"101"</f>
        <v>101</v>
      </c>
      <c r="F1346">
        <v>6</v>
      </c>
      <c r="G1346" t="str">
        <f t="shared" si="283"/>
        <v>99</v>
      </c>
      <c r="H1346" t="str">
        <f t="shared" si="285"/>
        <v>S</v>
      </c>
      <c r="I1346" t="str">
        <f t="shared" si="286"/>
        <v>00</v>
      </c>
      <c r="J1346" t="s">
        <v>384</v>
      </c>
      <c r="K1346">
        <v>438.39</v>
      </c>
    </row>
    <row r="1347" spans="1:11" x14ac:dyDescent="0.35">
      <c r="A1347">
        <v>199</v>
      </c>
      <c r="B1347" t="str">
        <f t="shared" si="282"/>
        <v>33</v>
      </c>
      <c r="C1347">
        <v>6141</v>
      </c>
      <c r="D1347" t="str">
        <f t="shared" si="284"/>
        <v>00</v>
      </c>
      <c r="E1347" t="str">
        <f>"102"</f>
        <v>102</v>
      </c>
      <c r="F1347">
        <v>6</v>
      </c>
      <c r="G1347" t="str">
        <f t="shared" si="283"/>
        <v>99</v>
      </c>
      <c r="H1347" t="str">
        <f t="shared" si="285"/>
        <v>S</v>
      </c>
      <c r="I1347" t="str">
        <f t="shared" si="286"/>
        <v>00</v>
      </c>
      <c r="J1347" t="s">
        <v>384</v>
      </c>
      <c r="K1347">
        <v>0</v>
      </c>
    </row>
    <row r="1348" spans="1:11" x14ac:dyDescent="0.35">
      <c r="A1348">
        <v>199</v>
      </c>
      <c r="B1348" t="str">
        <f t="shared" si="282"/>
        <v>33</v>
      </c>
      <c r="C1348">
        <v>6141</v>
      </c>
      <c r="D1348" t="str">
        <f t="shared" si="284"/>
        <v>00</v>
      </c>
      <c r="E1348" t="str">
        <f>"103"</f>
        <v>103</v>
      </c>
      <c r="F1348">
        <v>6</v>
      </c>
      <c r="G1348" t="str">
        <f t="shared" si="283"/>
        <v>99</v>
      </c>
      <c r="H1348" t="str">
        <f t="shared" si="285"/>
        <v>S</v>
      </c>
      <c r="I1348" t="str">
        <f t="shared" si="286"/>
        <v>00</v>
      </c>
      <c r="J1348" t="s">
        <v>384</v>
      </c>
      <c r="K1348">
        <v>676.5</v>
      </c>
    </row>
    <row r="1349" spans="1:11" x14ac:dyDescent="0.35">
      <c r="A1349">
        <v>199</v>
      </c>
      <c r="B1349" t="str">
        <f t="shared" si="282"/>
        <v>33</v>
      </c>
      <c r="C1349">
        <v>6141</v>
      </c>
      <c r="D1349" t="str">
        <f t="shared" si="284"/>
        <v>00</v>
      </c>
      <c r="E1349" t="str">
        <f>"105"</f>
        <v>105</v>
      </c>
      <c r="F1349">
        <v>6</v>
      </c>
      <c r="G1349" t="str">
        <f t="shared" si="283"/>
        <v>99</v>
      </c>
      <c r="H1349" t="str">
        <f t="shared" si="285"/>
        <v>S</v>
      </c>
      <c r="I1349" t="str">
        <f t="shared" si="286"/>
        <v>00</v>
      </c>
      <c r="J1349" t="s">
        <v>384</v>
      </c>
      <c r="K1349">
        <v>704.38</v>
      </c>
    </row>
    <row r="1350" spans="1:11" x14ac:dyDescent="0.35">
      <c r="A1350">
        <v>199</v>
      </c>
      <c r="B1350" t="str">
        <f t="shared" si="282"/>
        <v>33</v>
      </c>
      <c r="C1350">
        <v>6141</v>
      </c>
      <c r="D1350" t="str">
        <f t="shared" si="284"/>
        <v>00</v>
      </c>
      <c r="E1350" t="str">
        <f>"107"</f>
        <v>107</v>
      </c>
      <c r="F1350">
        <v>6</v>
      </c>
      <c r="G1350" t="str">
        <f t="shared" si="283"/>
        <v>99</v>
      </c>
      <c r="H1350" t="str">
        <f t="shared" si="285"/>
        <v>S</v>
      </c>
      <c r="I1350" t="str">
        <f t="shared" si="286"/>
        <v>00</v>
      </c>
      <c r="J1350" t="s">
        <v>384</v>
      </c>
      <c r="K1350">
        <v>874.79</v>
      </c>
    </row>
    <row r="1351" spans="1:11" x14ac:dyDescent="0.35">
      <c r="A1351">
        <v>199</v>
      </c>
      <c r="B1351" t="str">
        <f t="shared" si="282"/>
        <v>33</v>
      </c>
      <c r="C1351">
        <v>6141</v>
      </c>
      <c r="D1351" t="str">
        <f t="shared" si="284"/>
        <v>00</v>
      </c>
      <c r="E1351" t="str">
        <f>"999"</f>
        <v>999</v>
      </c>
      <c r="F1351">
        <v>6</v>
      </c>
      <c r="G1351" t="str">
        <f t="shared" si="283"/>
        <v>99</v>
      </c>
      <c r="H1351" t="str">
        <f t="shared" si="285"/>
        <v>S</v>
      </c>
      <c r="I1351" t="str">
        <f t="shared" si="286"/>
        <v>00</v>
      </c>
      <c r="J1351" t="s">
        <v>385</v>
      </c>
      <c r="K1351" s="1">
        <v>1404.83</v>
      </c>
    </row>
    <row r="1352" spans="1:11" x14ac:dyDescent="0.35">
      <c r="A1352">
        <v>199</v>
      </c>
      <c r="B1352" t="str">
        <f t="shared" si="282"/>
        <v>33</v>
      </c>
      <c r="C1352">
        <v>6141</v>
      </c>
      <c r="D1352" t="str">
        <f>"85"</f>
        <v>85</v>
      </c>
      <c r="E1352" t="str">
        <f>"999"</f>
        <v>999</v>
      </c>
      <c r="F1352">
        <v>6</v>
      </c>
      <c r="G1352" t="str">
        <f t="shared" si="283"/>
        <v>99</v>
      </c>
      <c r="H1352" t="str">
        <f>"0"</f>
        <v>0</v>
      </c>
      <c r="I1352" t="str">
        <f t="shared" si="286"/>
        <v>00</v>
      </c>
      <c r="J1352" t="s">
        <v>23</v>
      </c>
      <c r="K1352">
        <v>111.23</v>
      </c>
    </row>
    <row r="1353" spans="1:11" x14ac:dyDescent="0.35">
      <c r="A1353">
        <v>199</v>
      </c>
      <c r="B1353" t="str">
        <f t="shared" si="282"/>
        <v>33</v>
      </c>
      <c r="C1353">
        <v>6142</v>
      </c>
      <c r="D1353" t="str">
        <f t="shared" ref="D1353:D1367" si="287">"00"</f>
        <v>00</v>
      </c>
      <c r="E1353" t="str">
        <f>"001"</f>
        <v>001</v>
      </c>
      <c r="F1353">
        <v>6</v>
      </c>
      <c r="G1353" t="str">
        <f t="shared" si="283"/>
        <v>99</v>
      </c>
      <c r="H1353" t="str">
        <f t="shared" ref="H1353:H1367" si="288">"S"</f>
        <v>S</v>
      </c>
      <c r="I1353" t="str">
        <f t="shared" si="286"/>
        <v>00</v>
      </c>
      <c r="J1353" t="s">
        <v>386</v>
      </c>
      <c r="K1353" s="1">
        <v>2820</v>
      </c>
    </row>
    <row r="1354" spans="1:11" x14ac:dyDescent="0.35">
      <c r="A1354">
        <v>199</v>
      </c>
      <c r="B1354" t="str">
        <f t="shared" si="282"/>
        <v>33</v>
      </c>
      <c r="C1354">
        <v>6142</v>
      </c>
      <c r="D1354" t="str">
        <f t="shared" si="287"/>
        <v>00</v>
      </c>
      <c r="E1354" t="str">
        <f>"041"</f>
        <v>041</v>
      </c>
      <c r="F1354">
        <v>6</v>
      </c>
      <c r="G1354" t="str">
        <f t="shared" si="283"/>
        <v>99</v>
      </c>
      <c r="H1354" t="str">
        <f t="shared" si="288"/>
        <v>S</v>
      </c>
      <c r="I1354" t="str">
        <f t="shared" si="286"/>
        <v>00</v>
      </c>
      <c r="J1354" t="s">
        <v>386</v>
      </c>
      <c r="K1354" s="1">
        <v>2820</v>
      </c>
    </row>
    <row r="1355" spans="1:11" x14ac:dyDescent="0.35">
      <c r="A1355">
        <v>199</v>
      </c>
      <c r="B1355" t="str">
        <f t="shared" si="282"/>
        <v>33</v>
      </c>
      <c r="C1355">
        <v>6142</v>
      </c>
      <c r="D1355" t="str">
        <f t="shared" si="287"/>
        <v>00</v>
      </c>
      <c r="E1355" t="str">
        <f>"102"</f>
        <v>102</v>
      </c>
      <c r="F1355">
        <v>6</v>
      </c>
      <c r="G1355" t="str">
        <f t="shared" si="283"/>
        <v>99</v>
      </c>
      <c r="H1355" t="str">
        <f t="shared" si="288"/>
        <v>S</v>
      </c>
      <c r="I1355" t="str">
        <f t="shared" si="286"/>
        <v>00</v>
      </c>
      <c r="J1355" t="s">
        <v>386</v>
      </c>
      <c r="K1355">
        <v>0</v>
      </c>
    </row>
    <row r="1356" spans="1:11" x14ac:dyDescent="0.35">
      <c r="A1356">
        <v>199</v>
      </c>
      <c r="B1356" t="str">
        <f t="shared" si="282"/>
        <v>33</v>
      </c>
      <c r="C1356">
        <v>6142</v>
      </c>
      <c r="D1356" t="str">
        <f t="shared" si="287"/>
        <v>00</v>
      </c>
      <c r="E1356" t="str">
        <f>"103"</f>
        <v>103</v>
      </c>
      <c r="F1356">
        <v>6</v>
      </c>
      <c r="G1356" t="str">
        <f t="shared" si="283"/>
        <v>99</v>
      </c>
      <c r="H1356" t="str">
        <f t="shared" si="288"/>
        <v>S</v>
      </c>
      <c r="I1356" t="str">
        <f t="shared" si="286"/>
        <v>00</v>
      </c>
      <c r="J1356" t="s">
        <v>386</v>
      </c>
      <c r="K1356" s="1">
        <v>2820</v>
      </c>
    </row>
    <row r="1357" spans="1:11" x14ac:dyDescent="0.35">
      <c r="A1357">
        <v>199</v>
      </c>
      <c r="B1357" t="str">
        <f t="shared" si="282"/>
        <v>33</v>
      </c>
      <c r="C1357">
        <v>6142</v>
      </c>
      <c r="D1357" t="str">
        <f t="shared" si="287"/>
        <v>00</v>
      </c>
      <c r="E1357" t="str">
        <f>"105"</f>
        <v>105</v>
      </c>
      <c r="F1357">
        <v>6</v>
      </c>
      <c r="G1357" t="str">
        <f t="shared" si="283"/>
        <v>99</v>
      </c>
      <c r="H1357" t="str">
        <f t="shared" si="288"/>
        <v>S</v>
      </c>
      <c r="I1357" t="str">
        <f t="shared" si="286"/>
        <v>00</v>
      </c>
      <c r="J1357" t="s">
        <v>386</v>
      </c>
      <c r="K1357">
        <v>0</v>
      </c>
    </row>
    <row r="1358" spans="1:11" x14ac:dyDescent="0.35">
      <c r="A1358">
        <v>199</v>
      </c>
      <c r="B1358" t="str">
        <f t="shared" si="282"/>
        <v>33</v>
      </c>
      <c r="C1358">
        <v>6142</v>
      </c>
      <c r="D1358" t="str">
        <f t="shared" si="287"/>
        <v>00</v>
      </c>
      <c r="E1358" t="str">
        <f>"107"</f>
        <v>107</v>
      </c>
      <c r="F1358">
        <v>6</v>
      </c>
      <c r="G1358" t="str">
        <f t="shared" si="283"/>
        <v>99</v>
      </c>
      <c r="H1358" t="str">
        <f t="shared" si="288"/>
        <v>S</v>
      </c>
      <c r="I1358" t="str">
        <f t="shared" si="286"/>
        <v>00</v>
      </c>
      <c r="J1358" t="s">
        <v>386</v>
      </c>
      <c r="K1358" s="1">
        <v>2820</v>
      </c>
    </row>
    <row r="1359" spans="1:11" x14ac:dyDescent="0.35">
      <c r="A1359">
        <v>199</v>
      </c>
      <c r="B1359" t="str">
        <f t="shared" si="282"/>
        <v>33</v>
      </c>
      <c r="C1359">
        <v>6142</v>
      </c>
      <c r="D1359" t="str">
        <f t="shared" si="287"/>
        <v>00</v>
      </c>
      <c r="E1359" t="str">
        <f>"999"</f>
        <v>999</v>
      </c>
      <c r="F1359">
        <v>6</v>
      </c>
      <c r="G1359" t="str">
        <f t="shared" si="283"/>
        <v>99</v>
      </c>
      <c r="H1359" t="str">
        <f t="shared" si="288"/>
        <v>S</v>
      </c>
      <c r="I1359" t="str">
        <f t="shared" si="286"/>
        <v>00</v>
      </c>
      <c r="J1359" t="s">
        <v>387</v>
      </c>
      <c r="K1359" s="1">
        <v>5640</v>
      </c>
    </row>
    <row r="1360" spans="1:11" x14ac:dyDescent="0.35">
      <c r="A1360">
        <v>199</v>
      </c>
      <c r="B1360" t="str">
        <f t="shared" si="282"/>
        <v>33</v>
      </c>
      <c r="C1360">
        <v>6143</v>
      </c>
      <c r="D1360" t="str">
        <f t="shared" si="287"/>
        <v>00</v>
      </c>
      <c r="E1360" t="str">
        <f>"001"</f>
        <v>001</v>
      </c>
      <c r="F1360">
        <v>6</v>
      </c>
      <c r="G1360" t="str">
        <f t="shared" si="283"/>
        <v>99</v>
      </c>
      <c r="H1360" t="str">
        <f t="shared" si="288"/>
        <v>S</v>
      </c>
      <c r="I1360" t="str">
        <f t="shared" si="286"/>
        <v>00</v>
      </c>
      <c r="J1360" t="s">
        <v>388</v>
      </c>
      <c r="K1360">
        <v>419.14</v>
      </c>
    </row>
    <row r="1361" spans="1:11" x14ac:dyDescent="0.35">
      <c r="A1361">
        <v>199</v>
      </c>
      <c r="B1361" t="str">
        <f t="shared" si="282"/>
        <v>33</v>
      </c>
      <c r="C1361">
        <v>6143</v>
      </c>
      <c r="D1361" t="str">
        <f t="shared" si="287"/>
        <v>00</v>
      </c>
      <c r="E1361" t="str">
        <f>"041"</f>
        <v>041</v>
      </c>
      <c r="F1361">
        <v>6</v>
      </c>
      <c r="G1361" t="str">
        <f t="shared" si="283"/>
        <v>99</v>
      </c>
      <c r="H1361" t="str">
        <f t="shared" si="288"/>
        <v>S</v>
      </c>
      <c r="I1361" t="str">
        <f t="shared" si="286"/>
        <v>00</v>
      </c>
      <c r="J1361" t="s">
        <v>388</v>
      </c>
      <c r="K1361">
        <v>453.24</v>
      </c>
    </row>
    <row r="1362" spans="1:11" x14ac:dyDescent="0.35">
      <c r="A1362">
        <v>199</v>
      </c>
      <c r="B1362" t="str">
        <f t="shared" si="282"/>
        <v>33</v>
      </c>
      <c r="C1362">
        <v>6143</v>
      </c>
      <c r="D1362" t="str">
        <f t="shared" si="287"/>
        <v>00</v>
      </c>
      <c r="E1362" t="str">
        <f>"101"</f>
        <v>101</v>
      </c>
      <c r="F1362">
        <v>6</v>
      </c>
      <c r="G1362" t="str">
        <f t="shared" si="283"/>
        <v>99</v>
      </c>
      <c r="H1362" t="str">
        <f t="shared" si="288"/>
        <v>S</v>
      </c>
      <c r="I1362" t="str">
        <f t="shared" si="286"/>
        <v>00</v>
      </c>
      <c r="J1362" t="s">
        <v>388</v>
      </c>
      <c r="K1362">
        <v>290.63</v>
      </c>
    </row>
    <row r="1363" spans="1:11" x14ac:dyDescent="0.35">
      <c r="A1363">
        <v>199</v>
      </c>
      <c r="B1363" t="str">
        <f t="shared" si="282"/>
        <v>33</v>
      </c>
      <c r="C1363">
        <v>6143</v>
      </c>
      <c r="D1363" t="str">
        <f t="shared" si="287"/>
        <v>00</v>
      </c>
      <c r="E1363" t="str">
        <f>"102"</f>
        <v>102</v>
      </c>
      <c r="F1363">
        <v>6</v>
      </c>
      <c r="G1363" t="str">
        <f t="shared" si="283"/>
        <v>99</v>
      </c>
      <c r="H1363" t="str">
        <f t="shared" si="288"/>
        <v>S</v>
      </c>
      <c r="I1363" t="str">
        <f t="shared" si="286"/>
        <v>00</v>
      </c>
      <c r="J1363" t="s">
        <v>388</v>
      </c>
      <c r="K1363">
        <v>0</v>
      </c>
    </row>
    <row r="1364" spans="1:11" x14ac:dyDescent="0.35">
      <c r="A1364">
        <v>199</v>
      </c>
      <c r="B1364" t="str">
        <f t="shared" si="282"/>
        <v>33</v>
      </c>
      <c r="C1364">
        <v>6143</v>
      </c>
      <c r="D1364" t="str">
        <f t="shared" si="287"/>
        <v>00</v>
      </c>
      <c r="E1364" t="str">
        <f>"103"</f>
        <v>103</v>
      </c>
      <c r="F1364">
        <v>6</v>
      </c>
      <c r="G1364" t="str">
        <f t="shared" si="283"/>
        <v>99</v>
      </c>
      <c r="H1364" t="str">
        <f t="shared" si="288"/>
        <v>S</v>
      </c>
      <c r="I1364" t="str">
        <f t="shared" si="286"/>
        <v>00</v>
      </c>
      <c r="J1364" t="s">
        <v>388</v>
      </c>
      <c r="K1364">
        <v>453.24</v>
      </c>
    </row>
    <row r="1365" spans="1:11" x14ac:dyDescent="0.35">
      <c r="A1365">
        <v>199</v>
      </c>
      <c r="B1365" t="str">
        <f t="shared" si="282"/>
        <v>33</v>
      </c>
      <c r="C1365">
        <v>6143</v>
      </c>
      <c r="D1365" t="str">
        <f t="shared" si="287"/>
        <v>00</v>
      </c>
      <c r="E1365" t="str">
        <f>"105"</f>
        <v>105</v>
      </c>
      <c r="F1365">
        <v>6</v>
      </c>
      <c r="G1365" t="str">
        <f t="shared" si="283"/>
        <v>99</v>
      </c>
      <c r="H1365" t="str">
        <f t="shared" si="288"/>
        <v>S</v>
      </c>
      <c r="I1365" t="str">
        <f t="shared" si="286"/>
        <v>00</v>
      </c>
      <c r="J1365" t="s">
        <v>388</v>
      </c>
      <c r="K1365">
        <v>461.49</v>
      </c>
    </row>
    <row r="1366" spans="1:11" x14ac:dyDescent="0.35">
      <c r="A1366">
        <v>199</v>
      </c>
      <c r="B1366" t="str">
        <f t="shared" si="282"/>
        <v>33</v>
      </c>
      <c r="C1366">
        <v>6143</v>
      </c>
      <c r="D1366" t="str">
        <f t="shared" si="287"/>
        <v>00</v>
      </c>
      <c r="E1366" t="str">
        <f>"107"</f>
        <v>107</v>
      </c>
      <c r="F1366">
        <v>6</v>
      </c>
      <c r="G1366" t="str">
        <f t="shared" si="283"/>
        <v>99</v>
      </c>
      <c r="H1366" t="str">
        <f t="shared" si="288"/>
        <v>S</v>
      </c>
      <c r="I1366" t="str">
        <f t="shared" si="286"/>
        <v>00</v>
      </c>
      <c r="J1366" t="s">
        <v>388</v>
      </c>
      <c r="K1366">
        <v>587.33000000000004</v>
      </c>
    </row>
    <row r="1367" spans="1:11" x14ac:dyDescent="0.35">
      <c r="A1367">
        <v>199</v>
      </c>
      <c r="B1367" t="str">
        <f t="shared" si="282"/>
        <v>33</v>
      </c>
      <c r="C1367">
        <v>6143</v>
      </c>
      <c r="D1367" t="str">
        <f t="shared" si="287"/>
        <v>00</v>
      </c>
      <c r="E1367" t="str">
        <f>"999"</f>
        <v>999</v>
      </c>
      <c r="F1367">
        <v>6</v>
      </c>
      <c r="G1367" t="str">
        <f t="shared" ref="G1367:G1384" si="289">"99"</f>
        <v>99</v>
      </c>
      <c r="H1367" t="str">
        <f t="shared" si="288"/>
        <v>S</v>
      </c>
      <c r="I1367" t="str">
        <f t="shared" si="286"/>
        <v>00</v>
      </c>
      <c r="J1367" t="s">
        <v>389</v>
      </c>
      <c r="K1367" s="1">
        <v>1072.1400000000001</v>
      </c>
    </row>
    <row r="1368" spans="1:11" x14ac:dyDescent="0.35">
      <c r="A1368">
        <v>199</v>
      </c>
      <c r="B1368" t="str">
        <f t="shared" si="282"/>
        <v>33</v>
      </c>
      <c r="C1368">
        <v>6143</v>
      </c>
      <c r="D1368" t="str">
        <f>"85"</f>
        <v>85</v>
      </c>
      <c r="E1368" t="str">
        <f>"999"</f>
        <v>999</v>
      </c>
      <c r="F1368">
        <v>6</v>
      </c>
      <c r="G1368" t="str">
        <f t="shared" si="289"/>
        <v>99</v>
      </c>
      <c r="H1368" t="str">
        <f>"0"</f>
        <v>0</v>
      </c>
      <c r="I1368" t="str">
        <f t="shared" si="286"/>
        <v>00</v>
      </c>
      <c r="J1368" t="s">
        <v>24</v>
      </c>
      <c r="K1368">
        <v>79.8</v>
      </c>
    </row>
    <row r="1369" spans="1:11" x14ac:dyDescent="0.35">
      <c r="A1369">
        <v>199</v>
      </c>
      <c r="B1369" t="str">
        <f t="shared" si="282"/>
        <v>33</v>
      </c>
      <c r="C1369">
        <v>6146</v>
      </c>
      <c r="D1369" t="str">
        <f t="shared" ref="D1369:D1376" si="290">"00"</f>
        <v>00</v>
      </c>
      <c r="E1369" t="str">
        <f>"001"</f>
        <v>001</v>
      </c>
      <c r="F1369">
        <v>6</v>
      </c>
      <c r="G1369" t="str">
        <f t="shared" si="289"/>
        <v>99</v>
      </c>
      <c r="H1369" t="str">
        <f t="shared" ref="H1369:H1376" si="291">"S"</f>
        <v>S</v>
      </c>
      <c r="I1369" t="str">
        <f t="shared" si="286"/>
        <v>00</v>
      </c>
      <c r="J1369" t="s">
        <v>390</v>
      </c>
      <c r="K1369" s="1">
        <v>1592.64</v>
      </c>
    </row>
    <row r="1370" spans="1:11" x14ac:dyDescent="0.35">
      <c r="A1370">
        <v>199</v>
      </c>
      <c r="B1370" t="str">
        <f t="shared" si="282"/>
        <v>33</v>
      </c>
      <c r="C1370">
        <v>6146</v>
      </c>
      <c r="D1370" t="str">
        <f t="shared" si="290"/>
        <v>00</v>
      </c>
      <c r="E1370" t="str">
        <f>"041"</f>
        <v>041</v>
      </c>
      <c r="F1370">
        <v>6</v>
      </c>
      <c r="G1370" t="str">
        <f t="shared" si="289"/>
        <v>99</v>
      </c>
      <c r="H1370" t="str">
        <f t="shared" si="291"/>
        <v>S</v>
      </c>
      <c r="I1370" t="str">
        <f t="shared" si="286"/>
        <v>00</v>
      </c>
      <c r="J1370" t="s">
        <v>390</v>
      </c>
      <c r="K1370" s="1">
        <v>1886.33</v>
      </c>
    </row>
    <row r="1371" spans="1:11" x14ac:dyDescent="0.35">
      <c r="A1371">
        <v>199</v>
      </c>
      <c r="B1371" t="str">
        <f t="shared" si="282"/>
        <v>33</v>
      </c>
      <c r="C1371">
        <v>6146</v>
      </c>
      <c r="D1371" t="str">
        <f t="shared" si="290"/>
        <v>00</v>
      </c>
      <c r="E1371" t="str">
        <f>"101"</f>
        <v>101</v>
      </c>
      <c r="F1371">
        <v>6</v>
      </c>
      <c r="G1371" t="str">
        <f t="shared" si="289"/>
        <v>99</v>
      </c>
      <c r="H1371" t="str">
        <f t="shared" si="291"/>
        <v>S</v>
      </c>
      <c r="I1371" t="str">
        <f t="shared" si="286"/>
        <v>00</v>
      </c>
      <c r="J1371" t="s">
        <v>390</v>
      </c>
      <c r="K1371">
        <v>627.16</v>
      </c>
    </row>
    <row r="1372" spans="1:11" x14ac:dyDescent="0.35">
      <c r="A1372">
        <v>199</v>
      </c>
      <c r="B1372" t="str">
        <f t="shared" si="282"/>
        <v>33</v>
      </c>
      <c r="C1372">
        <v>6146</v>
      </c>
      <c r="D1372" t="str">
        <f t="shared" si="290"/>
        <v>00</v>
      </c>
      <c r="E1372" t="str">
        <f>"102"</f>
        <v>102</v>
      </c>
      <c r="F1372">
        <v>6</v>
      </c>
      <c r="G1372" t="str">
        <f t="shared" si="289"/>
        <v>99</v>
      </c>
      <c r="H1372" t="str">
        <f t="shared" si="291"/>
        <v>S</v>
      </c>
      <c r="I1372" t="str">
        <f t="shared" si="286"/>
        <v>00</v>
      </c>
      <c r="J1372" t="s">
        <v>390</v>
      </c>
      <c r="K1372">
        <v>0</v>
      </c>
    </row>
    <row r="1373" spans="1:11" x14ac:dyDescent="0.35">
      <c r="A1373">
        <v>199</v>
      </c>
      <c r="B1373" t="str">
        <f t="shared" si="282"/>
        <v>33</v>
      </c>
      <c r="C1373">
        <v>6146</v>
      </c>
      <c r="D1373" t="str">
        <f t="shared" si="290"/>
        <v>00</v>
      </c>
      <c r="E1373" t="str">
        <f>"103"</f>
        <v>103</v>
      </c>
      <c r="F1373">
        <v>6</v>
      </c>
      <c r="G1373" t="str">
        <f t="shared" si="289"/>
        <v>99</v>
      </c>
      <c r="H1373" t="str">
        <f t="shared" si="291"/>
        <v>S</v>
      </c>
      <c r="I1373" t="str">
        <f t="shared" si="286"/>
        <v>00</v>
      </c>
      <c r="J1373" t="s">
        <v>390</v>
      </c>
      <c r="K1373" s="1">
        <v>1712.08</v>
      </c>
    </row>
    <row r="1374" spans="1:11" x14ac:dyDescent="0.35">
      <c r="A1374">
        <v>199</v>
      </c>
      <c r="B1374" t="str">
        <f t="shared" si="282"/>
        <v>33</v>
      </c>
      <c r="C1374">
        <v>6146</v>
      </c>
      <c r="D1374" t="str">
        <f t="shared" si="290"/>
        <v>00</v>
      </c>
      <c r="E1374" t="str">
        <f>"105"</f>
        <v>105</v>
      </c>
      <c r="F1374">
        <v>6</v>
      </c>
      <c r="G1374" t="str">
        <f t="shared" si="289"/>
        <v>99</v>
      </c>
      <c r="H1374" t="str">
        <f t="shared" si="291"/>
        <v>S</v>
      </c>
      <c r="I1374" t="str">
        <f t="shared" si="286"/>
        <v>00</v>
      </c>
      <c r="J1374" t="s">
        <v>390</v>
      </c>
      <c r="K1374" s="1">
        <v>1845.44</v>
      </c>
    </row>
    <row r="1375" spans="1:11" x14ac:dyDescent="0.35">
      <c r="A1375">
        <v>199</v>
      </c>
      <c r="B1375" t="str">
        <f t="shared" si="282"/>
        <v>33</v>
      </c>
      <c r="C1375">
        <v>6146</v>
      </c>
      <c r="D1375" t="str">
        <f t="shared" si="290"/>
        <v>00</v>
      </c>
      <c r="E1375" t="str">
        <f>"107"</f>
        <v>107</v>
      </c>
      <c r="F1375">
        <v>6</v>
      </c>
      <c r="G1375" t="str">
        <f t="shared" si="289"/>
        <v>99</v>
      </c>
      <c r="H1375" t="str">
        <f t="shared" si="291"/>
        <v>S</v>
      </c>
      <c r="I1375" t="str">
        <f t="shared" si="286"/>
        <v>00</v>
      </c>
      <c r="J1375" t="s">
        <v>390</v>
      </c>
      <c r="K1375" s="1">
        <v>2012.33</v>
      </c>
    </row>
    <row r="1376" spans="1:11" x14ac:dyDescent="0.35">
      <c r="A1376">
        <v>199</v>
      </c>
      <c r="B1376" t="str">
        <f t="shared" si="282"/>
        <v>33</v>
      </c>
      <c r="C1376">
        <v>6146</v>
      </c>
      <c r="D1376" t="str">
        <f t="shared" si="290"/>
        <v>00</v>
      </c>
      <c r="E1376" t="str">
        <f t="shared" ref="E1376:E1408" si="292">"999"</f>
        <v>999</v>
      </c>
      <c r="F1376">
        <v>6</v>
      </c>
      <c r="G1376" t="str">
        <f t="shared" si="289"/>
        <v>99</v>
      </c>
      <c r="H1376" t="str">
        <f t="shared" si="291"/>
        <v>S</v>
      </c>
      <c r="I1376" t="str">
        <f t="shared" si="286"/>
        <v>00</v>
      </c>
      <c r="J1376" t="s">
        <v>391</v>
      </c>
      <c r="K1376" s="1">
        <v>4386.42</v>
      </c>
    </row>
    <row r="1377" spans="1:11" x14ac:dyDescent="0.35">
      <c r="A1377">
        <v>199</v>
      </c>
      <c r="B1377" t="str">
        <f t="shared" si="282"/>
        <v>33</v>
      </c>
      <c r="C1377">
        <v>6146</v>
      </c>
      <c r="D1377" t="str">
        <f>"85"</f>
        <v>85</v>
      </c>
      <c r="E1377" t="str">
        <f t="shared" si="292"/>
        <v>999</v>
      </c>
      <c r="F1377">
        <v>6</v>
      </c>
      <c r="G1377" t="str">
        <f t="shared" si="289"/>
        <v>99</v>
      </c>
      <c r="H1377" t="str">
        <f>"0"</f>
        <v>0</v>
      </c>
      <c r="I1377" t="str">
        <f t="shared" si="286"/>
        <v>00</v>
      </c>
      <c r="J1377" t="s">
        <v>25</v>
      </c>
      <c r="K1377">
        <v>299.89999999999998</v>
      </c>
    </row>
    <row r="1378" spans="1:11" x14ac:dyDescent="0.35">
      <c r="A1378">
        <v>199</v>
      </c>
      <c r="B1378" t="str">
        <f t="shared" si="282"/>
        <v>33</v>
      </c>
      <c r="C1378">
        <v>6249</v>
      </c>
      <c r="D1378" t="str">
        <f t="shared" ref="D1378:D1398" si="293">"00"</f>
        <v>00</v>
      </c>
      <c r="E1378" t="str">
        <f t="shared" si="292"/>
        <v>999</v>
      </c>
      <c r="F1378">
        <v>6</v>
      </c>
      <c r="G1378" t="str">
        <f t="shared" si="289"/>
        <v>99</v>
      </c>
      <c r="H1378" t="str">
        <f>"S"</f>
        <v>S</v>
      </c>
      <c r="I1378" t="str">
        <f t="shared" si="286"/>
        <v>00</v>
      </c>
      <c r="J1378" t="s">
        <v>392</v>
      </c>
      <c r="K1378">
        <v>825</v>
      </c>
    </row>
    <row r="1379" spans="1:11" x14ac:dyDescent="0.35">
      <c r="A1379">
        <v>199</v>
      </c>
      <c r="B1379" t="str">
        <f t="shared" si="282"/>
        <v>33</v>
      </c>
      <c r="C1379">
        <v>6399</v>
      </c>
      <c r="D1379" t="str">
        <f t="shared" si="293"/>
        <v>00</v>
      </c>
      <c r="E1379" t="str">
        <f t="shared" si="292"/>
        <v>999</v>
      </c>
      <c r="F1379">
        <v>6</v>
      </c>
      <c r="G1379" t="str">
        <f t="shared" si="289"/>
        <v>99</v>
      </c>
      <c r="H1379" t="str">
        <f>"S"</f>
        <v>S</v>
      </c>
      <c r="I1379" t="str">
        <f t="shared" si="286"/>
        <v>00</v>
      </c>
      <c r="J1379" t="s">
        <v>393</v>
      </c>
      <c r="K1379" s="1">
        <v>3250</v>
      </c>
    </row>
    <row r="1380" spans="1:11" x14ac:dyDescent="0.35">
      <c r="A1380">
        <v>199</v>
      </c>
      <c r="B1380" t="str">
        <f t="shared" si="282"/>
        <v>33</v>
      </c>
      <c r="C1380">
        <v>6411</v>
      </c>
      <c r="D1380" t="str">
        <f t="shared" si="293"/>
        <v>00</v>
      </c>
      <c r="E1380" t="str">
        <f t="shared" si="292"/>
        <v>999</v>
      </c>
      <c r="F1380">
        <v>6</v>
      </c>
      <c r="G1380" t="str">
        <f t="shared" si="289"/>
        <v>99</v>
      </c>
      <c r="H1380" t="str">
        <f>"S"</f>
        <v>S</v>
      </c>
      <c r="I1380" t="str">
        <f t="shared" si="286"/>
        <v>00</v>
      </c>
      <c r="J1380" t="s">
        <v>394</v>
      </c>
      <c r="K1380" s="1">
        <v>3000</v>
      </c>
    </row>
    <row r="1381" spans="1:11" x14ac:dyDescent="0.35">
      <c r="A1381">
        <v>199</v>
      </c>
      <c r="B1381" t="str">
        <f t="shared" si="282"/>
        <v>33</v>
      </c>
      <c r="C1381">
        <v>6411</v>
      </c>
      <c r="D1381" t="str">
        <f t="shared" si="293"/>
        <v>00</v>
      </c>
      <c r="E1381" t="str">
        <f t="shared" si="292"/>
        <v>999</v>
      </c>
      <c r="F1381">
        <v>6</v>
      </c>
      <c r="G1381" t="str">
        <f t="shared" si="289"/>
        <v>99</v>
      </c>
      <c r="H1381" t="str">
        <f>"S"</f>
        <v>S</v>
      </c>
      <c r="I1381" t="str">
        <f>"LN"</f>
        <v>LN</v>
      </c>
      <c r="J1381" t="s">
        <v>395</v>
      </c>
      <c r="K1381">
        <v>500</v>
      </c>
    </row>
    <row r="1382" spans="1:11" x14ac:dyDescent="0.35">
      <c r="A1382">
        <v>199</v>
      </c>
      <c r="B1382" t="str">
        <f t="shared" si="282"/>
        <v>33</v>
      </c>
      <c r="C1382">
        <v>6495</v>
      </c>
      <c r="D1382" t="str">
        <f t="shared" si="293"/>
        <v>00</v>
      </c>
      <c r="E1382" t="str">
        <f t="shared" si="292"/>
        <v>999</v>
      </c>
      <c r="F1382">
        <v>6</v>
      </c>
      <c r="G1382" t="str">
        <f t="shared" si="289"/>
        <v>99</v>
      </c>
      <c r="H1382" t="str">
        <f>"S"</f>
        <v>S</v>
      </c>
      <c r="I1382" t="str">
        <f t="shared" ref="I1382:I1399" si="294">"00"</f>
        <v>00</v>
      </c>
      <c r="J1382" t="s">
        <v>396</v>
      </c>
      <c r="K1382">
        <v>400</v>
      </c>
    </row>
    <row r="1383" spans="1:11" x14ac:dyDescent="0.35">
      <c r="A1383">
        <v>199</v>
      </c>
      <c r="B1383" t="str">
        <f t="shared" ref="B1383:B1408" si="295">"34"</f>
        <v>34</v>
      </c>
      <c r="C1383">
        <v>6119</v>
      </c>
      <c r="D1383" t="str">
        <f t="shared" si="293"/>
        <v>00</v>
      </c>
      <c r="E1383" t="str">
        <f t="shared" si="292"/>
        <v>999</v>
      </c>
      <c r="F1383">
        <v>6</v>
      </c>
      <c r="G1383" t="str">
        <f t="shared" si="289"/>
        <v>99</v>
      </c>
      <c r="H1383" t="str">
        <f>"0"</f>
        <v>0</v>
      </c>
      <c r="I1383" t="str">
        <f t="shared" si="294"/>
        <v>00</v>
      </c>
      <c r="J1383" t="s">
        <v>132</v>
      </c>
      <c r="K1383" s="1">
        <v>31518</v>
      </c>
    </row>
    <row r="1384" spans="1:11" x14ac:dyDescent="0.35">
      <c r="A1384">
        <v>199</v>
      </c>
      <c r="B1384" t="str">
        <f t="shared" si="295"/>
        <v>34</v>
      </c>
      <c r="C1384">
        <v>6121</v>
      </c>
      <c r="D1384" t="str">
        <f t="shared" si="293"/>
        <v>00</v>
      </c>
      <c r="E1384" t="str">
        <f t="shared" si="292"/>
        <v>999</v>
      </c>
      <c r="F1384">
        <v>6</v>
      </c>
      <c r="G1384" t="str">
        <f t="shared" si="289"/>
        <v>99</v>
      </c>
      <c r="H1384" t="str">
        <f>"P"</f>
        <v>P</v>
      </c>
      <c r="I1384" t="str">
        <f t="shared" si="294"/>
        <v>00</v>
      </c>
      <c r="J1384" t="s">
        <v>397</v>
      </c>
      <c r="K1384" s="1">
        <v>200000</v>
      </c>
    </row>
    <row r="1385" spans="1:11" x14ac:dyDescent="0.35">
      <c r="A1385">
        <v>199</v>
      </c>
      <c r="B1385" t="str">
        <f t="shared" si="295"/>
        <v>34</v>
      </c>
      <c r="C1385">
        <v>6129</v>
      </c>
      <c r="D1385" t="str">
        <f t="shared" si="293"/>
        <v>00</v>
      </c>
      <c r="E1385" t="str">
        <f t="shared" si="292"/>
        <v>999</v>
      </c>
      <c r="F1385">
        <v>6</v>
      </c>
      <c r="G1385" t="str">
        <f>"23"</f>
        <v>23</v>
      </c>
      <c r="H1385" t="str">
        <f>"S"</f>
        <v>S</v>
      </c>
      <c r="I1385" t="str">
        <f t="shared" si="294"/>
        <v>00</v>
      </c>
      <c r="J1385" t="s">
        <v>398</v>
      </c>
      <c r="K1385" s="1">
        <v>29872</v>
      </c>
    </row>
    <row r="1386" spans="1:11" x14ac:dyDescent="0.35">
      <c r="A1386">
        <v>199</v>
      </c>
      <c r="B1386" t="str">
        <f t="shared" si="295"/>
        <v>34</v>
      </c>
      <c r="C1386">
        <v>6129</v>
      </c>
      <c r="D1386" t="str">
        <f t="shared" si="293"/>
        <v>00</v>
      </c>
      <c r="E1386" t="str">
        <f t="shared" si="292"/>
        <v>999</v>
      </c>
      <c r="F1386">
        <v>6</v>
      </c>
      <c r="G1386" t="str">
        <f>"99"</f>
        <v>99</v>
      </c>
      <c r="H1386" t="str">
        <f>"0"</f>
        <v>0</v>
      </c>
      <c r="I1386" t="str">
        <f t="shared" si="294"/>
        <v>00</v>
      </c>
      <c r="J1386" t="s">
        <v>146</v>
      </c>
      <c r="K1386" s="1">
        <v>663649.94999999995</v>
      </c>
    </row>
    <row r="1387" spans="1:11" x14ac:dyDescent="0.35">
      <c r="A1387">
        <v>199</v>
      </c>
      <c r="B1387" t="str">
        <f t="shared" si="295"/>
        <v>34</v>
      </c>
      <c r="C1387">
        <v>6141</v>
      </c>
      <c r="D1387" t="str">
        <f t="shared" si="293"/>
        <v>00</v>
      </c>
      <c r="E1387" t="str">
        <f t="shared" si="292"/>
        <v>999</v>
      </c>
      <c r="F1387">
        <v>6</v>
      </c>
      <c r="G1387" t="str">
        <f>"23"</f>
        <v>23</v>
      </c>
      <c r="H1387" t="str">
        <f>"S"</f>
        <v>S</v>
      </c>
      <c r="I1387" t="str">
        <f t="shared" si="294"/>
        <v>00</v>
      </c>
      <c r="J1387" t="s">
        <v>399</v>
      </c>
      <c r="K1387">
        <v>430.66</v>
      </c>
    </row>
    <row r="1388" spans="1:11" x14ac:dyDescent="0.35">
      <c r="A1388">
        <v>199</v>
      </c>
      <c r="B1388" t="str">
        <f t="shared" si="295"/>
        <v>34</v>
      </c>
      <c r="C1388">
        <v>6141</v>
      </c>
      <c r="D1388" t="str">
        <f t="shared" si="293"/>
        <v>00</v>
      </c>
      <c r="E1388" t="str">
        <f t="shared" si="292"/>
        <v>999</v>
      </c>
      <c r="F1388">
        <v>6</v>
      </c>
      <c r="G1388" t="str">
        <f>"99"</f>
        <v>99</v>
      </c>
      <c r="H1388" t="str">
        <f>"0"</f>
        <v>0</v>
      </c>
      <c r="I1388" t="str">
        <f t="shared" si="294"/>
        <v>00</v>
      </c>
      <c r="J1388" t="s">
        <v>23</v>
      </c>
      <c r="K1388" s="1">
        <v>9105.41</v>
      </c>
    </row>
    <row r="1389" spans="1:11" x14ac:dyDescent="0.35">
      <c r="A1389">
        <v>199</v>
      </c>
      <c r="B1389" t="str">
        <f t="shared" si="295"/>
        <v>34</v>
      </c>
      <c r="C1389">
        <v>6141</v>
      </c>
      <c r="D1389" t="str">
        <f t="shared" si="293"/>
        <v>00</v>
      </c>
      <c r="E1389" t="str">
        <f t="shared" si="292"/>
        <v>999</v>
      </c>
      <c r="F1389">
        <v>6</v>
      </c>
      <c r="G1389" t="str">
        <f>"99"</f>
        <v>99</v>
      </c>
      <c r="H1389" t="str">
        <f>"P"</f>
        <v>P</v>
      </c>
      <c r="I1389" t="str">
        <f t="shared" si="294"/>
        <v>00</v>
      </c>
      <c r="J1389" t="s">
        <v>23</v>
      </c>
      <c r="K1389" s="1">
        <v>2750</v>
      </c>
    </row>
    <row r="1390" spans="1:11" x14ac:dyDescent="0.35">
      <c r="A1390">
        <v>199</v>
      </c>
      <c r="B1390" t="str">
        <f t="shared" si="295"/>
        <v>34</v>
      </c>
      <c r="C1390">
        <v>6142</v>
      </c>
      <c r="D1390" t="str">
        <f t="shared" si="293"/>
        <v>00</v>
      </c>
      <c r="E1390" t="str">
        <f t="shared" si="292"/>
        <v>999</v>
      </c>
      <c r="F1390">
        <v>6</v>
      </c>
      <c r="G1390" t="str">
        <f>"23"</f>
        <v>23</v>
      </c>
      <c r="H1390" t="str">
        <f>"S"</f>
        <v>S</v>
      </c>
      <c r="I1390" t="str">
        <f t="shared" si="294"/>
        <v>00</v>
      </c>
      <c r="J1390" t="s">
        <v>156</v>
      </c>
      <c r="K1390">
        <v>0</v>
      </c>
    </row>
    <row r="1391" spans="1:11" x14ac:dyDescent="0.35">
      <c r="A1391">
        <v>199</v>
      </c>
      <c r="B1391" t="str">
        <f t="shared" si="295"/>
        <v>34</v>
      </c>
      <c r="C1391">
        <v>6142</v>
      </c>
      <c r="D1391" t="str">
        <f t="shared" si="293"/>
        <v>00</v>
      </c>
      <c r="E1391" t="str">
        <f t="shared" si="292"/>
        <v>999</v>
      </c>
      <c r="F1391">
        <v>6</v>
      </c>
      <c r="G1391" t="str">
        <f>"99"</f>
        <v>99</v>
      </c>
      <c r="H1391" t="str">
        <f>"0"</f>
        <v>0</v>
      </c>
      <c r="I1391" t="str">
        <f t="shared" si="294"/>
        <v>00</v>
      </c>
      <c r="J1391" t="s">
        <v>156</v>
      </c>
      <c r="K1391" s="1">
        <v>68855.02</v>
      </c>
    </row>
    <row r="1392" spans="1:11" x14ac:dyDescent="0.35">
      <c r="A1392">
        <v>199</v>
      </c>
      <c r="B1392" t="str">
        <f t="shared" si="295"/>
        <v>34</v>
      </c>
      <c r="C1392">
        <v>6143</v>
      </c>
      <c r="D1392" t="str">
        <f t="shared" si="293"/>
        <v>00</v>
      </c>
      <c r="E1392" t="str">
        <f t="shared" si="292"/>
        <v>999</v>
      </c>
      <c r="F1392">
        <v>6</v>
      </c>
      <c r="G1392" t="str">
        <f>"23"</f>
        <v>23</v>
      </c>
      <c r="H1392" t="str">
        <f>"S"</f>
        <v>S</v>
      </c>
      <c r="I1392" t="str">
        <f t="shared" si="294"/>
        <v>00</v>
      </c>
      <c r="J1392" t="s">
        <v>400</v>
      </c>
      <c r="K1392">
        <v>283.77999999999997</v>
      </c>
    </row>
    <row r="1393" spans="1:11" x14ac:dyDescent="0.35">
      <c r="A1393">
        <v>199</v>
      </c>
      <c r="B1393" t="str">
        <f t="shared" si="295"/>
        <v>34</v>
      </c>
      <c r="C1393">
        <v>6143</v>
      </c>
      <c r="D1393" t="str">
        <f t="shared" si="293"/>
        <v>00</v>
      </c>
      <c r="E1393" t="str">
        <f t="shared" si="292"/>
        <v>999</v>
      </c>
      <c r="F1393">
        <v>6</v>
      </c>
      <c r="G1393" t="str">
        <f>"99"</f>
        <v>99</v>
      </c>
      <c r="H1393" t="str">
        <f>"0"</f>
        <v>0</v>
      </c>
      <c r="I1393" t="str">
        <f t="shared" si="294"/>
        <v>00</v>
      </c>
      <c r="J1393" t="s">
        <v>24</v>
      </c>
      <c r="K1393" s="1">
        <v>5746.69</v>
      </c>
    </row>
    <row r="1394" spans="1:11" x14ac:dyDescent="0.35">
      <c r="A1394">
        <v>199</v>
      </c>
      <c r="B1394" t="str">
        <f t="shared" si="295"/>
        <v>34</v>
      </c>
      <c r="C1394">
        <v>6143</v>
      </c>
      <c r="D1394" t="str">
        <f t="shared" si="293"/>
        <v>00</v>
      </c>
      <c r="E1394" t="str">
        <f t="shared" si="292"/>
        <v>999</v>
      </c>
      <c r="F1394">
        <v>6</v>
      </c>
      <c r="G1394" t="str">
        <f>"99"</f>
        <v>99</v>
      </c>
      <c r="H1394" t="str">
        <f>"P"</f>
        <v>P</v>
      </c>
      <c r="I1394" t="str">
        <f t="shared" si="294"/>
        <v>00</v>
      </c>
      <c r="J1394" t="s">
        <v>24</v>
      </c>
      <c r="K1394" s="1">
        <v>2000</v>
      </c>
    </row>
    <row r="1395" spans="1:11" x14ac:dyDescent="0.35">
      <c r="A1395">
        <v>199</v>
      </c>
      <c r="B1395" t="str">
        <f t="shared" si="295"/>
        <v>34</v>
      </c>
      <c r="C1395">
        <v>6146</v>
      </c>
      <c r="D1395" t="str">
        <f t="shared" si="293"/>
        <v>00</v>
      </c>
      <c r="E1395" t="str">
        <f t="shared" si="292"/>
        <v>999</v>
      </c>
      <c r="F1395">
        <v>6</v>
      </c>
      <c r="G1395" t="str">
        <f>"23"</f>
        <v>23</v>
      </c>
      <c r="H1395" t="str">
        <f>"S"</f>
        <v>S</v>
      </c>
      <c r="I1395" t="str">
        <f t="shared" si="294"/>
        <v>00</v>
      </c>
      <c r="J1395" t="s">
        <v>401</v>
      </c>
      <c r="K1395">
        <v>612.38</v>
      </c>
    </row>
    <row r="1396" spans="1:11" x14ac:dyDescent="0.35">
      <c r="A1396">
        <v>199</v>
      </c>
      <c r="B1396" t="str">
        <f t="shared" si="295"/>
        <v>34</v>
      </c>
      <c r="C1396">
        <v>6146</v>
      </c>
      <c r="D1396" t="str">
        <f t="shared" si="293"/>
        <v>00</v>
      </c>
      <c r="E1396" t="str">
        <f t="shared" si="292"/>
        <v>999</v>
      </c>
      <c r="F1396">
        <v>6</v>
      </c>
      <c r="G1396" t="str">
        <f t="shared" ref="G1396:G1408" si="296">"99"</f>
        <v>99</v>
      </c>
      <c r="H1396" t="str">
        <f>"0"</f>
        <v>0</v>
      </c>
      <c r="I1396" t="str">
        <f t="shared" si="294"/>
        <v>00</v>
      </c>
      <c r="J1396" t="s">
        <v>25</v>
      </c>
      <c r="K1396" s="1">
        <v>15307.56</v>
      </c>
    </row>
    <row r="1397" spans="1:11" x14ac:dyDescent="0.35">
      <c r="A1397">
        <v>199</v>
      </c>
      <c r="B1397" t="str">
        <f t="shared" si="295"/>
        <v>34</v>
      </c>
      <c r="C1397">
        <v>6146</v>
      </c>
      <c r="D1397" t="str">
        <f t="shared" si="293"/>
        <v>00</v>
      </c>
      <c r="E1397" t="str">
        <f t="shared" si="292"/>
        <v>999</v>
      </c>
      <c r="F1397">
        <v>6</v>
      </c>
      <c r="G1397" t="str">
        <f t="shared" si="296"/>
        <v>99</v>
      </c>
      <c r="H1397" t="str">
        <f>"P"</f>
        <v>P</v>
      </c>
      <c r="I1397" t="str">
        <f t="shared" si="294"/>
        <v>00</v>
      </c>
      <c r="J1397" t="s">
        <v>25</v>
      </c>
      <c r="K1397" s="1">
        <v>4500</v>
      </c>
    </row>
    <row r="1398" spans="1:11" x14ac:dyDescent="0.35">
      <c r="A1398">
        <v>199</v>
      </c>
      <c r="B1398" t="str">
        <f t="shared" si="295"/>
        <v>34</v>
      </c>
      <c r="C1398">
        <v>6249</v>
      </c>
      <c r="D1398" t="str">
        <f t="shared" si="293"/>
        <v>00</v>
      </c>
      <c r="E1398" t="str">
        <f t="shared" si="292"/>
        <v>999</v>
      </c>
      <c r="F1398">
        <v>6</v>
      </c>
      <c r="G1398" t="str">
        <f t="shared" si="296"/>
        <v>99</v>
      </c>
      <c r="H1398" t="str">
        <f t="shared" ref="H1398:H1412" si="297">"0"</f>
        <v>0</v>
      </c>
      <c r="I1398" t="str">
        <f t="shared" si="294"/>
        <v>00</v>
      </c>
      <c r="J1398" t="s">
        <v>402</v>
      </c>
      <c r="K1398" s="1">
        <v>46000</v>
      </c>
    </row>
    <row r="1399" spans="1:11" x14ac:dyDescent="0.35">
      <c r="A1399">
        <v>199</v>
      </c>
      <c r="B1399" t="str">
        <f t="shared" si="295"/>
        <v>34</v>
      </c>
      <c r="C1399">
        <v>6249</v>
      </c>
      <c r="D1399" t="str">
        <f>"01"</f>
        <v>01</v>
      </c>
      <c r="E1399" t="str">
        <f t="shared" si="292"/>
        <v>999</v>
      </c>
      <c r="F1399">
        <v>6</v>
      </c>
      <c r="G1399" t="str">
        <f t="shared" si="296"/>
        <v>99</v>
      </c>
      <c r="H1399" t="str">
        <f t="shared" si="297"/>
        <v>0</v>
      </c>
      <c r="I1399" t="str">
        <f t="shared" si="294"/>
        <v>00</v>
      </c>
      <c r="J1399" t="s">
        <v>403</v>
      </c>
      <c r="K1399" s="1">
        <v>20000</v>
      </c>
    </row>
    <row r="1400" spans="1:11" x14ac:dyDescent="0.35">
      <c r="A1400">
        <v>199</v>
      </c>
      <c r="B1400" t="str">
        <f t="shared" si="295"/>
        <v>34</v>
      </c>
      <c r="C1400">
        <v>6269</v>
      </c>
      <c r="D1400" t="str">
        <f>"00"</f>
        <v>00</v>
      </c>
      <c r="E1400" t="str">
        <f t="shared" si="292"/>
        <v>999</v>
      </c>
      <c r="F1400">
        <v>6</v>
      </c>
      <c r="G1400" t="str">
        <f t="shared" si="296"/>
        <v>99</v>
      </c>
      <c r="H1400" t="str">
        <f t="shared" si="297"/>
        <v>0</v>
      </c>
      <c r="I1400" t="str">
        <f>"WF"</f>
        <v>WF</v>
      </c>
      <c r="J1400" t="s">
        <v>38</v>
      </c>
      <c r="K1400" s="1">
        <v>4764.96</v>
      </c>
    </row>
    <row r="1401" spans="1:11" x14ac:dyDescent="0.35">
      <c r="A1401">
        <v>199</v>
      </c>
      <c r="B1401" t="str">
        <f t="shared" si="295"/>
        <v>34</v>
      </c>
      <c r="C1401">
        <v>6299</v>
      </c>
      <c r="D1401" t="str">
        <f>"00"</f>
        <v>00</v>
      </c>
      <c r="E1401" t="str">
        <f t="shared" si="292"/>
        <v>999</v>
      </c>
      <c r="F1401">
        <v>6</v>
      </c>
      <c r="G1401" t="str">
        <f t="shared" si="296"/>
        <v>99</v>
      </c>
      <c r="H1401" t="str">
        <f t="shared" si="297"/>
        <v>0</v>
      </c>
      <c r="I1401" t="str">
        <f t="shared" ref="I1401:I1408" si="298">"00"</f>
        <v>00</v>
      </c>
      <c r="J1401" t="s">
        <v>404</v>
      </c>
      <c r="K1401" s="1">
        <v>8000</v>
      </c>
    </row>
    <row r="1402" spans="1:11" x14ac:dyDescent="0.35">
      <c r="A1402">
        <v>199</v>
      </c>
      <c r="B1402" t="str">
        <f t="shared" si="295"/>
        <v>34</v>
      </c>
      <c r="C1402">
        <v>6311</v>
      </c>
      <c r="D1402" t="str">
        <f>"00"</f>
        <v>00</v>
      </c>
      <c r="E1402" t="str">
        <f t="shared" si="292"/>
        <v>999</v>
      </c>
      <c r="F1402">
        <v>6</v>
      </c>
      <c r="G1402" t="str">
        <f t="shared" si="296"/>
        <v>99</v>
      </c>
      <c r="H1402" t="str">
        <f t="shared" si="297"/>
        <v>0</v>
      </c>
      <c r="I1402" t="str">
        <f t="shared" si="298"/>
        <v>00</v>
      </c>
      <c r="J1402" t="s">
        <v>405</v>
      </c>
      <c r="K1402" s="1">
        <v>295000</v>
      </c>
    </row>
    <row r="1403" spans="1:11" x14ac:dyDescent="0.35">
      <c r="A1403">
        <v>199</v>
      </c>
      <c r="B1403" t="str">
        <f t="shared" si="295"/>
        <v>34</v>
      </c>
      <c r="C1403">
        <v>6319</v>
      </c>
      <c r="D1403" t="str">
        <f>"05"</f>
        <v>05</v>
      </c>
      <c r="E1403" t="str">
        <f t="shared" si="292"/>
        <v>999</v>
      </c>
      <c r="F1403">
        <v>6</v>
      </c>
      <c r="G1403" t="str">
        <f t="shared" si="296"/>
        <v>99</v>
      </c>
      <c r="H1403" t="str">
        <f t="shared" si="297"/>
        <v>0</v>
      </c>
      <c r="I1403" t="str">
        <f t="shared" si="298"/>
        <v>00</v>
      </c>
      <c r="J1403" t="s">
        <v>406</v>
      </c>
      <c r="K1403" s="1">
        <v>85000</v>
      </c>
    </row>
    <row r="1404" spans="1:11" x14ac:dyDescent="0.35">
      <c r="A1404">
        <v>199</v>
      </c>
      <c r="B1404" t="str">
        <f t="shared" si="295"/>
        <v>34</v>
      </c>
      <c r="C1404">
        <v>6319</v>
      </c>
      <c r="D1404" t="str">
        <f>"06"</f>
        <v>06</v>
      </c>
      <c r="E1404" t="str">
        <f t="shared" si="292"/>
        <v>999</v>
      </c>
      <c r="F1404">
        <v>6</v>
      </c>
      <c r="G1404" t="str">
        <f t="shared" si="296"/>
        <v>99</v>
      </c>
      <c r="H1404" t="str">
        <f t="shared" si="297"/>
        <v>0</v>
      </c>
      <c r="I1404" t="str">
        <f t="shared" si="298"/>
        <v>00</v>
      </c>
      <c r="J1404" t="s">
        <v>407</v>
      </c>
      <c r="K1404" s="1">
        <v>94000</v>
      </c>
    </row>
    <row r="1405" spans="1:11" x14ac:dyDescent="0.35">
      <c r="A1405">
        <v>199</v>
      </c>
      <c r="B1405" t="str">
        <f t="shared" si="295"/>
        <v>34</v>
      </c>
      <c r="C1405">
        <v>6399</v>
      </c>
      <c r="D1405" t="str">
        <f t="shared" ref="D1405:D1418" si="299">"00"</f>
        <v>00</v>
      </c>
      <c r="E1405" t="str">
        <f t="shared" si="292"/>
        <v>999</v>
      </c>
      <c r="F1405">
        <v>6</v>
      </c>
      <c r="G1405" t="str">
        <f t="shared" si="296"/>
        <v>99</v>
      </c>
      <c r="H1405" t="str">
        <f t="shared" si="297"/>
        <v>0</v>
      </c>
      <c r="I1405" t="str">
        <f t="shared" si="298"/>
        <v>00</v>
      </c>
      <c r="J1405" t="s">
        <v>408</v>
      </c>
      <c r="K1405" s="1">
        <v>5000</v>
      </c>
    </row>
    <row r="1406" spans="1:11" x14ac:dyDescent="0.35">
      <c r="A1406">
        <v>199</v>
      </c>
      <c r="B1406" t="str">
        <f t="shared" si="295"/>
        <v>34</v>
      </c>
      <c r="C1406">
        <v>6429</v>
      </c>
      <c r="D1406" t="str">
        <f t="shared" si="299"/>
        <v>00</v>
      </c>
      <c r="E1406" t="str">
        <f t="shared" si="292"/>
        <v>999</v>
      </c>
      <c r="F1406">
        <v>6</v>
      </c>
      <c r="G1406" t="str">
        <f t="shared" si="296"/>
        <v>99</v>
      </c>
      <c r="H1406" t="str">
        <f t="shared" si="297"/>
        <v>0</v>
      </c>
      <c r="I1406" t="str">
        <f t="shared" si="298"/>
        <v>00</v>
      </c>
      <c r="J1406" t="s">
        <v>409</v>
      </c>
      <c r="K1406" s="1">
        <v>33665</v>
      </c>
    </row>
    <row r="1407" spans="1:11" x14ac:dyDescent="0.35">
      <c r="A1407">
        <v>199</v>
      </c>
      <c r="B1407" t="str">
        <f t="shared" si="295"/>
        <v>34</v>
      </c>
      <c r="C1407">
        <v>6499</v>
      </c>
      <c r="D1407" t="str">
        <f t="shared" si="299"/>
        <v>00</v>
      </c>
      <c r="E1407" t="str">
        <f t="shared" si="292"/>
        <v>999</v>
      </c>
      <c r="F1407">
        <v>6</v>
      </c>
      <c r="G1407" t="str">
        <f t="shared" si="296"/>
        <v>99</v>
      </c>
      <c r="H1407" t="str">
        <f t="shared" si="297"/>
        <v>0</v>
      </c>
      <c r="I1407" t="str">
        <f t="shared" si="298"/>
        <v>00</v>
      </c>
      <c r="J1407" t="s">
        <v>410</v>
      </c>
      <c r="K1407" s="1">
        <v>4000</v>
      </c>
    </row>
    <row r="1408" spans="1:11" x14ac:dyDescent="0.35">
      <c r="A1408">
        <v>199</v>
      </c>
      <c r="B1408" t="str">
        <f t="shared" si="295"/>
        <v>34</v>
      </c>
      <c r="C1408">
        <v>6631</v>
      </c>
      <c r="D1408" t="str">
        <f t="shared" si="299"/>
        <v>00</v>
      </c>
      <c r="E1408" t="str">
        <f t="shared" si="292"/>
        <v>999</v>
      </c>
      <c r="F1408">
        <v>6</v>
      </c>
      <c r="G1408" t="str">
        <f t="shared" si="296"/>
        <v>99</v>
      </c>
      <c r="H1408" t="str">
        <f t="shared" si="297"/>
        <v>0</v>
      </c>
      <c r="I1408" t="str">
        <f t="shared" si="298"/>
        <v>00</v>
      </c>
      <c r="J1408" t="s">
        <v>411</v>
      </c>
      <c r="K1408" s="1">
        <v>183000</v>
      </c>
    </row>
    <row r="1409" spans="1:11" x14ac:dyDescent="0.35">
      <c r="A1409">
        <v>199</v>
      </c>
      <c r="B1409" t="str">
        <f t="shared" ref="B1409:B1472" si="300">"36"</f>
        <v>36</v>
      </c>
      <c r="C1409">
        <v>6117</v>
      </c>
      <c r="D1409" t="str">
        <f t="shared" si="299"/>
        <v>00</v>
      </c>
      <c r="E1409" t="str">
        <f t="shared" ref="E1409:E1415" si="301">"001"</f>
        <v>001</v>
      </c>
      <c r="F1409">
        <v>6</v>
      </c>
      <c r="G1409" t="str">
        <f>"91"</f>
        <v>91</v>
      </c>
      <c r="H1409" t="str">
        <f t="shared" si="297"/>
        <v>0</v>
      </c>
      <c r="I1409" t="str">
        <f>"ED"</f>
        <v>ED</v>
      </c>
      <c r="J1409" t="s">
        <v>412</v>
      </c>
      <c r="K1409" s="1">
        <v>40131</v>
      </c>
    </row>
    <row r="1410" spans="1:11" x14ac:dyDescent="0.35">
      <c r="A1410">
        <v>199</v>
      </c>
      <c r="B1410" t="str">
        <f t="shared" si="300"/>
        <v>36</v>
      </c>
      <c r="C1410">
        <v>6117</v>
      </c>
      <c r="D1410" t="str">
        <f t="shared" si="299"/>
        <v>00</v>
      </c>
      <c r="E1410" t="str">
        <f t="shared" si="301"/>
        <v>001</v>
      </c>
      <c r="F1410">
        <v>6</v>
      </c>
      <c r="G1410" t="str">
        <f>"91"</f>
        <v>91</v>
      </c>
      <c r="H1410" t="str">
        <f t="shared" si="297"/>
        <v>0</v>
      </c>
      <c r="I1410" t="str">
        <f>"GM"</f>
        <v>GM</v>
      </c>
      <c r="J1410" t="s">
        <v>413</v>
      </c>
      <c r="K1410" s="1">
        <v>2200</v>
      </c>
    </row>
    <row r="1411" spans="1:11" x14ac:dyDescent="0.35">
      <c r="A1411">
        <v>199</v>
      </c>
      <c r="B1411" t="str">
        <f t="shared" si="300"/>
        <v>36</v>
      </c>
      <c r="C1411">
        <v>6117</v>
      </c>
      <c r="D1411" t="str">
        <f t="shared" si="299"/>
        <v>00</v>
      </c>
      <c r="E1411" t="str">
        <f t="shared" si="301"/>
        <v>001</v>
      </c>
      <c r="F1411">
        <v>6</v>
      </c>
      <c r="G1411" t="str">
        <f>"91"</f>
        <v>91</v>
      </c>
      <c r="H1411" t="str">
        <f t="shared" si="297"/>
        <v>0</v>
      </c>
      <c r="I1411" t="str">
        <f>"GS"</f>
        <v>GS</v>
      </c>
      <c r="J1411" t="s">
        <v>414</v>
      </c>
      <c r="K1411" s="1">
        <v>5000</v>
      </c>
    </row>
    <row r="1412" spans="1:11" x14ac:dyDescent="0.35">
      <c r="A1412">
        <v>199</v>
      </c>
      <c r="B1412" t="str">
        <f t="shared" si="300"/>
        <v>36</v>
      </c>
      <c r="C1412">
        <v>6117</v>
      </c>
      <c r="D1412" t="str">
        <f t="shared" si="299"/>
        <v>00</v>
      </c>
      <c r="E1412" t="str">
        <f t="shared" si="301"/>
        <v>001</v>
      </c>
      <c r="F1412">
        <v>6</v>
      </c>
      <c r="G1412" t="str">
        <f>"91"</f>
        <v>91</v>
      </c>
      <c r="H1412" t="str">
        <f t="shared" si="297"/>
        <v>0</v>
      </c>
      <c r="I1412" t="str">
        <f>"TR"</f>
        <v>TR</v>
      </c>
      <c r="J1412" t="s">
        <v>125</v>
      </c>
      <c r="K1412" s="1">
        <v>5000</v>
      </c>
    </row>
    <row r="1413" spans="1:11" x14ac:dyDescent="0.35">
      <c r="A1413">
        <v>199</v>
      </c>
      <c r="B1413" t="str">
        <f t="shared" si="300"/>
        <v>36</v>
      </c>
      <c r="C1413">
        <v>6117</v>
      </c>
      <c r="D1413" t="str">
        <f t="shared" si="299"/>
        <v>00</v>
      </c>
      <c r="E1413" t="str">
        <f t="shared" si="301"/>
        <v>001</v>
      </c>
      <c r="F1413">
        <v>6</v>
      </c>
      <c r="G1413" t="str">
        <f>"91"</f>
        <v>91</v>
      </c>
      <c r="H1413" t="str">
        <f>"H"</f>
        <v>H</v>
      </c>
      <c r="I1413" t="str">
        <f>"TR"</f>
        <v>TR</v>
      </c>
      <c r="J1413" t="s">
        <v>415</v>
      </c>
      <c r="K1413" s="1">
        <v>10000</v>
      </c>
    </row>
    <row r="1414" spans="1:11" x14ac:dyDescent="0.35">
      <c r="A1414">
        <v>199</v>
      </c>
      <c r="B1414" t="str">
        <f t="shared" si="300"/>
        <v>36</v>
      </c>
      <c r="C1414">
        <v>6117</v>
      </c>
      <c r="D1414" t="str">
        <f t="shared" si="299"/>
        <v>00</v>
      </c>
      <c r="E1414" t="str">
        <f t="shared" si="301"/>
        <v>001</v>
      </c>
      <c r="F1414">
        <v>6</v>
      </c>
      <c r="G1414" t="str">
        <f>"99"</f>
        <v>99</v>
      </c>
      <c r="H1414" t="str">
        <f>"0"</f>
        <v>0</v>
      </c>
      <c r="I1414" t="str">
        <f>"AM"</f>
        <v>AM</v>
      </c>
      <c r="J1414" t="s">
        <v>416</v>
      </c>
      <c r="K1414">
        <v>0</v>
      </c>
    </row>
    <row r="1415" spans="1:11" x14ac:dyDescent="0.35">
      <c r="A1415">
        <v>199</v>
      </c>
      <c r="B1415" t="str">
        <f t="shared" si="300"/>
        <v>36</v>
      </c>
      <c r="C1415">
        <v>6117</v>
      </c>
      <c r="D1415" t="str">
        <f t="shared" si="299"/>
        <v>00</v>
      </c>
      <c r="E1415" t="str">
        <f t="shared" si="301"/>
        <v>001</v>
      </c>
      <c r="F1415">
        <v>6</v>
      </c>
      <c r="G1415" t="str">
        <f>"99"</f>
        <v>99</v>
      </c>
      <c r="H1415" t="str">
        <f>"D"</f>
        <v>D</v>
      </c>
      <c r="I1415" t="str">
        <f>"18"</f>
        <v>18</v>
      </c>
      <c r="J1415" t="s">
        <v>417</v>
      </c>
      <c r="K1415" s="1">
        <v>3000</v>
      </c>
    </row>
    <row r="1416" spans="1:11" x14ac:dyDescent="0.35">
      <c r="A1416">
        <v>199</v>
      </c>
      <c r="B1416" t="str">
        <f t="shared" si="300"/>
        <v>36</v>
      </c>
      <c r="C1416">
        <v>6117</v>
      </c>
      <c r="D1416" t="str">
        <f t="shared" si="299"/>
        <v>00</v>
      </c>
      <c r="E1416" t="str">
        <f>"041"</f>
        <v>041</v>
      </c>
      <c r="F1416">
        <v>6</v>
      </c>
      <c r="G1416" t="str">
        <f>"91"</f>
        <v>91</v>
      </c>
      <c r="H1416" t="str">
        <f>"0"</f>
        <v>0</v>
      </c>
      <c r="I1416" t="str">
        <f>"CG"</f>
        <v>CG</v>
      </c>
      <c r="J1416" t="s">
        <v>418</v>
      </c>
      <c r="K1416" s="1">
        <v>3000</v>
      </c>
    </row>
    <row r="1417" spans="1:11" x14ac:dyDescent="0.35">
      <c r="A1417">
        <v>199</v>
      </c>
      <c r="B1417" t="str">
        <f t="shared" si="300"/>
        <v>36</v>
      </c>
      <c r="C1417">
        <v>6117</v>
      </c>
      <c r="D1417" t="str">
        <f t="shared" si="299"/>
        <v>00</v>
      </c>
      <c r="E1417" t="str">
        <f>"041"</f>
        <v>041</v>
      </c>
      <c r="F1417">
        <v>6</v>
      </c>
      <c r="G1417" t="str">
        <f>"91"</f>
        <v>91</v>
      </c>
      <c r="H1417" t="str">
        <f>"0"</f>
        <v>0</v>
      </c>
      <c r="I1417" t="str">
        <f>"TR"</f>
        <v>TR</v>
      </c>
      <c r="J1417" t="s">
        <v>415</v>
      </c>
      <c r="K1417" s="1">
        <v>5000</v>
      </c>
    </row>
    <row r="1418" spans="1:11" x14ac:dyDescent="0.35">
      <c r="A1418">
        <v>199</v>
      </c>
      <c r="B1418" t="str">
        <f t="shared" si="300"/>
        <v>36</v>
      </c>
      <c r="C1418">
        <v>6117</v>
      </c>
      <c r="D1418" t="str">
        <f t="shared" si="299"/>
        <v>00</v>
      </c>
      <c r="E1418" t="str">
        <f>"999"</f>
        <v>999</v>
      </c>
      <c r="F1418">
        <v>6</v>
      </c>
      <c r="G1418" t="str">
        <f>"99"</f>
        <v>99</v>
      </c>
      <c r="H1418" t="str">
        <f>"P"</f>
        <v>P</v>
      </c>
      <c r="I1418" t="str">
        <f>"18"</f>
        <v>18</v>
      </c>
      <c r="J1418" t="s">
        <v>419</v>
      </c>
      <c r="K1418" s="1">
        <v>24000</v>
      </c>
    </row>
    <row r="1419" spans="1:11" x14ac:dyDescent="0.35">
      <c r="A1419">
        <v>199</v>
      </c>
      <c r="B1419" t="str">
        <f t="shared" si="300"/>
        <v>36</v>
      </c>
      <c r="C1419">
        <v>6117</v>
      </c>
      <c r="D1419" t="str">
        <f>"15"</f>
        <v>15</v>
      </c>
      <c r="E1419" t="str">
        <f>"001"</f>
        <v>001</v>
      </c>
      <c r="F1419">
        <v>6</v>
      </c>
      <c r="G1419" t="str">
        <f>"99"</f>
        <v>99</v>
      </c>
      <c r="H1419" t="str">
        <f t="shared" ref="H1419:H1426" si="302">"0"</f>
        <v>0</v>
      </c>
      <c r="I1419" t="str">
        <f t="shared" ref="I1419:I1427" si="303">"00"</f>
        <v>00</v>
      </c>
      <c r="J1419" t="s">
        <v>420</v>
      </c>
      <c r="K1419" s="1">
        <v>13000</v>
      </c>
    </row>
    <row r="1420" spans="1:11" x14ac:dyDescent="0.35">
      <c r="A1420">
        <v>199</v>
      </c>
      <c r="B1420" t="str">
        <f t="shared" si="300"/>
        <v>36</v>
      </c>
      <c r="C1420">
        <v>6117</v>
      </c>
      <c r="D1420" t="str">
        <f>"15"</f>
        <v>15</v>
      </c>
      <c r="E1420" t="str">
        <f>"041"</f>
        <v>041</v>
      </c>
      <c r="F1420">
        <v>6</v>
      </c>
      <c r="G1420" t="str">
        <f>"99"</f>
        <v>99</v>
      </c>
      <c r="H1420" t="str">
        <f t="shared" si="302"/>
        <v>0</v>
      </c>
      <c r="I1420" t="str">
        <f t="shared" si="303"/>
        <v>00</v>
      </c>
      <c r="J1420" t="s">
        <v>420</v>
      </c>
      <c r="K1420" s="1">
        <v>3000</v>
      </c>
    </row>
    <row r="1421" spans="1:11" x14ac:dyDescent="0.35">
      <c r="A1421">
        <v>199</v>
      </c>
      <c r="B1421" t="str">
        <f t="shared" si="300"/>
        <v>36</v>
      </c>
      <c r="C1421">
        <v>6117</v>
      </c>
      <c r="D1421" t="str">
        <f>"16"</f>
        <v>16</v>
      </c>
      <c r="E1421" t="str">
        <f>"001"</f>
        <v>001</v>
      </c>
      <c r="F1421">
        <v>6</v>
      </c>
      <c r="G1421" t="str">
        <f>"91"</f>
        <v>91</v>
      </c>
      <c r="H1421" t="str">
        <f t="shared" si="302"/>
        <v>0</v>
      </c>
      <c r="I1421" t="str">
        <f t="shared" si="303"/>
        <v>00</v>
      </c>
      <c r="J1421" t="s">
        <v>421</v>
      </c>
      <c r="K1421" s="1">
        <v>2200</v>
      </c>
    </row>
    <row r="1422" spans="1:11" x14ac:dyDescent="0.35">
      <c r="A1422">
        <v>199</v>
      </c>
      <c r="B1422" t="str">
        <f t="shared" si="300"/>
        <v>36</v>
      </c>
      <c r="C1422">
        <v>6117</v>
      </c>
      <c r="D1422" t="str">
        <f>"18"</f>
        <v>18</v>
      </c>
      <c r="E1422" t="str">
        <f>"001"</f>
        <v>001</v>
      </c>
      <c r="F1422">
        <v>6</v>
      </c>
      <c r="G1422" t="str">
        <f>"91"</f>
        <v>91</v>
      </c>
      <c r="H1422" t="str">
        <f t="shared" si="302"/>
        <v>0</v>
      </c>
      <c r="I1422" t="str">
        <f t="shared" si="303"/>
        <v>00</v>
      </c>
      <c r="J1422" t="s">
        <v>422</v>
      </c>
      <c r="K1422" s="1">
        <v>2200</v>
      </c>
    </row>
    <row r="1423" spans="1:11" x14ac:dyDescent="0.35">
      <c r="A1423">
        <v>199</v>
      </c>
      <c r="B1423" t="str">
        <f t="shared" si="300"/>
        <v>36</v>
      </c>
      <c r="C1423">
        <v>6117</v>
      </c>
      <c r="D1423" t="str">
        <f>"18"</f>
        <v>18</v>
      </c>
      <c r="E1423" t="str">
        <f>"041"</f>
        <v>041</v>
      </c>
      <c r="F1423">
        <v>6</v>
      </c>
      <c r="G1423" t="str">
        <f>"91"</f>
        <v>91</v>
      </c>
      <c r="H1423" t="str">
        <f t="shared" si="302"/>
        <v>0</v>
      </c>
      <c r="I1423" t="str">
        <f t="shared" si="303"/>
        <v>00</v>
      </c>
      <c r="J1423" t="s">
        <v>422</v>
      </c>
      <c r="K1423">
        <v>0</v>
      </c>
    </row>
    <row r="1424" spans="1:11" x14ac:dyDescent="0.35">
      <c r="A1424">
        <v>199</v>
      </c>
      <c r="B1424" t="str">
        <f t="shared" si="300"/>
        <v>36</v>
      </c>
      <c r="C1424">
        <v>6117</v>
      </c>
      <c r="D1424" t="str">
        <f>"24"</f>
        <v>24</v>
      </c>
      <c r="E1424" t="str">
        <f t="shared" ref="E1424:E1431" si="304">"001"</f>
        <v>001</v>
      </c>
      <c r="F1424">
        <v>6</v>
      </c>
      <c r="G1424" t="str">
        <f>"99"</f>
        <v>99</v>
      </c>
      <c r="H1424" t="str">
        <f t="shared" si="302"/>
        <v>0</v>
      </c>
      <c r="I1424" t="str">
        <f t="shared" si="303"/>
        <v>00</v>
      </c>
      <c r="J1424" t="s">
        <v>423</v>
      </c>
      <c r="K1424" s="1">
        <v>2500</v>
      </c>
    </row>
    <row r="1425" spans="1:11" x14ac:dyDescent="0.35">
      <c r="A1425">
        <v>199</v>
      </c>
      <c r="B1425" t="str">
        <f t="shared" si="300"/>
        <v>36</v>
      </c>
      <c r="C1425">
        <v>6117</v>
      </c>
      <c r="D1425" t="str">
        <f>"39"</f>
        <v>39</v>
      </c>
      <c r="E1425" t="str">
        <f t="shared" si="304"/>
        <v>001</v>
      </c>
      <c r="F1425">
        <v>6</v>
      </c>
      <c r="G1425" t="str">
        <f>"99"</f>
        <v>99</v>
      </c>
      <c r="H1425" t="str">
        <f t="shared" si="302"/>
        <v>0</v>
      </c>
      <c r="I1425" t="str">
        <f t="shared" si="303"/>
        <v>00</v>
      </c>
      <c r="J1425" t="s">
        <v>424</v>
      </c>
      <c r="K1425">
        <v>900</v>
      </c>
    </row>
    <row r="1426" spans="1:11" x14ac:dyDescent="0.35">
      <c r="A1426">
        <v>199</v>
      </c>
      <c r="B1426" t="str">
        <f t="shared" si="300"/>
        <v>36</v>
      </c>
      <c r="C1426">
        <v>6117</v>
      </c>
      <c r="D1426" t="str">
        <f>"40"</f>
        <v>40</v>
      </c>
      <c r="E1426" t="str">
        <f t="shared" si="304"/>
        <v>001</v>
      </c>
      <c r="F1426">
        <v>6</v>
      </c>
      <c r="G1426" t="str">
        <f t="shared" ref="G1426:G1451" si="305">"91"</f>
        <v>91</v>
      </c>
      <c r="H1426" t="str">
        <f t="shared" si="302"/>
        <v>0</v>
      </c>
      <c r="I1426" t="str">
        <f t="shared" si="303"/>
        <v>00</v>
      </c>
      <c r="J1426" t="s">
        <v>425</v>
      </c>
      <c r="K1426" s="1">
        <v>6600</v>
      </c>
    </row>
    <row r="1427" spans="1:11" x14ac:dyDescent="0.35">
      <c r="A1427">
        <v>199</v>
      </c>
      <c r="B1427" t="str">
        <f t="shared" si="300"/>
        <v>36</v>
      </c>
      <c r="C1427">
        <v>6117</v>
      </c>
      <c r="D1427" t="str">
        <f>"40"</f>
        <v>40</v>
      </c>
      <c r="E1427" t="str">
        <f t="shared" si="304"/>
        <v>001</v>
      </c>
      <c r="F1427">
        <v>6</v>
      </c>
      <c r="G1427" t="str">
        <f t="shared" si="305"/>
        <v>91</v>
      </c>
      <c r="H1427" t="str">
        <f>"H"</f>
        <v>H</v>
      </c>
      <c r="I1427" t="str">
        <f t="shared" si="303"/>
        <v>00</v>
      </c>
      <c r="J1427" t="s">
        <v>426</v>
      </c>
      <c r="K1427" s="1">
        <v>5000</v>
      </c>
    </row>
    <row r="1428" spans="1:11" x14ac:dyDescent="0.35">
      <c r="A1428">
        <v>199</v>
      </c>
      <c r="B1428" t="str">
        <f t="shared" si="300"/>
        <v>36</v>
      </c>
      <c r="C1428">
        <v>6117</v>
      </c>
      <c r="D1428" t="str">
        <f t="shared" ref="D1428:D1433" si="306">"41"</f>
        <v>41</v>
      </c>
      <c r="E1428" t="str">
        <f t="shared" si="304"/>
        <v>001</v>
      </c>
      <c r="F1428">
        <v>6</v>
      </c>
      <c r="G1428" t="str">
        <f t="shared" si="305"/>
        <v>91</v>
      </c>
      <c r="H1428" t="str">
        <f>"0"</f>
        <v>0</v>
      </c>
      <c r="I1428" t="str">
        <f>"BS"</f>
        <v>BS</v>
      </c>
      <c r="J1428" t="s">
        <v>427</v>
      </c>
      <c r="K1428" s="1">
        <v>5650</v>
      </c>
    </row>
    <row r="1429" spans="1:11" x14ac:dyDescent="0.35">
      <c r="A1429">
        <v>199</v>
      </c>
      <c r="B1429" t="str">
        <f t="shared" si="300"/>
        <v>36</v>
      </c>
      <c r="C1429">
        <v>6117</v>
      </c>
      <c r="D1429" t="str">
        <f t="shared" si="306"/>
        <v>41</v>
      </c>
      <c r="E1429" t="str">
        <f t="shared" si="304"/>
        <v>001</v>
      </c>
      <c r="F1429">
        <v>6</v>
      </c>
      <c r="G1429" t="str">
        <f t="shared" si="305"/>
        <v>91</v>
      </c>
      <c r="H1429" t="str">
        <f>"0"</f>
        <v>0</v>
      </c>
      <c r="I1429" t="str">
        <f>"GS"</f>
        <v>GS</v>
      </c>
      <c r="J1429" t="s">
        <v>428</v>
      </c>
      <c r="K1429" s="1">
        <v>7200</v>
      </c>
    </row>
    <row r="1430" spans="1:11" x14ac:dyDescent="0.35">
      <c r="A1430">
        <v>199</v>
      </c>
      <c r="B1430" t="str">
        <f t="shared" si="300"/>
        <v>36</v>
      </c>
      <c r="C1430">
        <v>6117</v>
      </c>
      <c r="D1430" t="str">
        <f t="shared" si="306"/>
        <v>41</v>
      </c>
      <c r="E1430" t="str">
        <f t="shared" si="304"/>
        <v>001</v>
      </c>
      <c r="F1430">
        <v>6</v>
      </c>
      <c r="G1430" t="str">
        <f t="shared" si="305"/>
        <v>91</v>
      </c>
      <c r="H1430" t="str">
        <f>"H"</f>
        <v>H</v>
      </c>
      <c r="I1430" t="str">
        <f>"BS"</f>
        <v>BS</v>
      </c>
      <c r="J1430" t="s">
        <v>429</v>
      </c>
      <c r="K1430" s="1">
        <v>5000</v>
      </c>
    </row>
    <row r="1431" spans="1:11" x14ac:dyDescent="0.35">
      <c r="A1431">
        <v>199</v>
      </c>
      <c r="B1431" t="str">
        <f t="shared" si="300"/>
        <v>36</v>
      </c>
      <c r="C1431">
        <v>6117</v>
      </c>
      <c r="D1431" t="str">
        <f t="shared" si="306"/>
        <v>41</v>
      </c>
      <c r="E1431" t="str">
        <f t="shared" si="304"/>
        <v>001</v>
      </c>
      <c r="F1431">
        <v>6</v>
      </c>
      <c r="G1431" t="str">
        <f t="shared" si="305"/>
        <v>91</v>
      </c>
      <c r="H1431" t="str">
        <f>"H"</f>
        <v>H</v>
      </c>
      <c r="I1431" t="str">
        <f>"GS"</f>
        <v>GS</v>
      </c>
      <c r="J1431" t="s">
        <v>429</v>
      </c>
      <c r="K1431">
        <v>0</v>
      </c>
    </row>
    <row r="1432" spans="1:11" x14ac:dyDescent="0.35">
      <c r="A1432">
        <v>199</v>
      </c>
      <c r="B1432" t="str">
        <f t="shared" si="300"/>
        <v>36</v>
      </c>
      <c r="C1432">
        <v>6117</v>
      </c>
      <c r="D1432" t="str">
        <f t="shared" si="306"/>
        <v>41</v>
      </c>
      <c r="E1432" t="str">
        <f>"041"</f>
        <v>041</v>
      </c>
      <c r="F1432">
        <v>6</v>
      </c>
      <c r="G1432" t="str">
        <f t="shared" si="305"/>
        <v>91</v>
      </c>
      <c r="H1432" t="str">
        <f>"0"</f>
        <v>0</v>
      </c>
      <c r="I1432" t="str">
        <f>"BS"</f>
        <v>BS</v>
      </c>
      <c r="J1432" t="s">
        <v>427</v>
      </c>
      <c r="K1432" s="1">
        <v>3750</v>
      </c>
    </row>
    <row r="1433" spans="1:11" x14ac:dyDescent="0.35">
      <c r="A1433">
        <v>199</v>
      </c>
      <c r="B1433" t="str">
        <f t="shared" si="300"/>
        <v>36</v>
      </c>
      <c r="C1433">
        <v>6117</v>
      </c>
      <c r="D1433" t="str">
        <f t="shared" si="306"/>
        <v>41</v>
      </c>
      <c r="E1433" t="str">
        <f>"041"</f>
        <v>041</v>
      </c>
      <c r="F1433">
        <v>6</v>
      </c>
      <c r="G1433" t="str">
        <f t="shared" si="305"/>
        <v>91</v>
      </c>
      <c r="H1433" t="str">
        <f>"0"</f>
        <v>0</v>
      </c>
      <c r="I1433" t="str">
        <f>"GS"</f>
        <v>GS</v>
      </c>
      <c r="J1433" t="s">
        <v>428</v>
      </c>
      <c r="K1433" s="1">
        <v>5000</v>
      </c>
    </row>
    <row r="1434" spans="1:11" x14ac:dyDescent="0.35">
      <c r="A1434">
        <v>199</v>
      </c>
      <c r="B1434" t="str">
        <f t="shared" si="300"/>
        <v>36</v>
      </c>
      <c r="C1434">
        <v>6117</v>
      </c>
      <c r="D1434" t="str">
        <f>"42"</f>
        <v>42</v>
      </c>
      <c r="E1434" t="str">
        <f>"001"</f>
        <v>001</v>
      </c>
      <c r="F1434">
        <v>6</v>
      </c>
      <c r="G1434" t="str">
        <f t="shared" si="305"/>
        <v>91</v>
      </c>
      <c r="H1434" t="str">
        <f>"0"</f>
        <v>0</v>
      </c>
      <c r="I1434" t="str">
        <f>"00"</f>
        <v>00</v>
      </c>
      <c r="J1434" t="s">
        <v>430</v>
      </c>
      <c r="K1434" s="1">
        <v>2200</v>
      </c>
    </row>
    <row r="1435" spans="1:11" x14ac:dyDescent="0.35">
      <c r="A1435">
        <v>199</v>
      </c>
      <c r="B1435" t="str">
        <f t="shared" si="300"/>
        <v>36</v>
      </c>
      <c r="C1435">
        <v>6117</v>
      </c>
      <c r="D1435" t="str">
        <f>"42"</f>
        <v>42</v>
      </c>
      <c r="E1435" t="str">
        <f>"001"</f>
        <v>001</v>
      </c>
      <c r="F1435">
        <v>6</v>
      </c>
      <c r="G1435" t="str">
        <f t="shared" si="305"/>
        <v>91</v>
      </c>
      <c r="H1435" t="str">
        <f>"H"</f>
        <v>H</v>
      </c>
      <c r="I1435" t="str">
        <f>"00"</f>
        <v>00</v>
      </c>
      <c r="J1435" t="s">
        <v>431</v>
      </c>
      <c r="K1435" s="1">
        <v>3000</v>
      </c>
    </row>
    <row r="1436" spans="1:11" x14ac:dyDescent="0.35">
      <c r="A1436">
        <v>199</v>
      </c>
      <c r="B1436" t="str">
        <f t="shared" si="300"/>
        <v>36</v>
      </c>
      <c r="C1436">
        <v>6117</v>
      </c>
      <c r="D1436" t="str">
        <f>"43"</f>
        <v>43</v>
      </c>
      <c r="E1436" t="str">
        <f>"001"</f>
        <v>001</v>
      </c>
      <c r="F1436">
        <v>6</v>
      </c>
      <c r="G1436" t="str">
        <f t="shared" si="305"/>
        <v>91</v>
      </c>
      <c r="H1436" t="str">
        <f>"0"</f>
        <v>0</v>
      </c>
      <c r="I1436" t="str">
        <f>"00"</f>
        <v>00</v>
      </c>
      <c r="J1436" t="s">
        <v>432</v>
      </c>
      <c r="K1436" s="1">
        <v>40100</v>
      </c>
    </row>
    <row r="1437" spans="1:11" x14ac:dyDescent="0.35">
      <c r="A1437">
        <v>199</v>
      </c>
      <c r="B1437" t="str">
        <f t="shared" si="300"/>
        <v>36</v>
      </c>
      <c r="C1437">
        <v>6117</v>
      </c>
      <c r="D1437" t="str">
        <f>"43"</f>
        <v>43</v>
      </c>
      <c r="E1437" t="str">
        <f>"001"</f>
        <v>001</v>
      </c>
      <c r="F1437">
        <v>6</v>
      </c>
      <c r="G1437" t="str">
        <f t="shared" si="305"/>
        <v>91</v>
      </c>
      <c r="H1437" t="str">
        <f>"0"</f>
        <v>0</v>
      </c>
      <c r="I1437" t="str">
        <f>"CD"</f>
        <v>CD</v>
      </c>
      <c r="J1437" t="s">
        <v>433</v>
      </c>
      <c r="K1437">
        <v>0</v>
      </c>
    </row>
    <row r="1438" spans="1:11" x14ac:dyDescent="0.35">
      <c r="A1438">
        <v>199</v>
      </c>
      <c r="B1438" t="str">
        <f t="shared" si="300"/>
        <v>36</v>
      </c>
      <c r="C1438">
        <v>6117</v>
      </c>
      <c r="D1438" t="str">
        <f>"43"</f>
        <v>43</v>
      </c>
      <c r="E1438" t="str">
        <f>"001"</f>
        <v>001</v>
      </c>
      <c r="F1438">
        <v>6</v>
      </c>
      <c r="G1438" t="str">
        <f t="shared" si="305"/>
        <v>91</v>
      </c>
      <c r="H1438" t="str">
        <f>"H"</f>
        <v>H</v>
      </c>
      <c r="I1438" t="str">
        <f t="shared" ref="I1438:I1443" si="307">"00"</f>
        <v>00</v>
      </c>
      <c r="J1438" t="s">
        <v>434</v>
      </c>
      <c r="K1438" s="1">
        <v>3650</v>
      </c>
    </row>
    <row r="1439" spans="1:11" x14ac:dyDescent="0.35">
      <c r="A1439">
        <v>199</v>
      </c>
      <c r="B1439" t="str">
        <f t="shared" si="300"/>
        <v>36</v>
      </c>
      <c r="C1439">
        <v>6117</v>
      </c>
      <c r="D1439" t="str">
        <f>"43"</f>
        <v>43</v>
      </c>
      <c r="E1439" t="str">
        <f>"041"</f>
        <v>041</v>
      </c>
      <c r="F1439">
        <v>6</v>
      </c>
      <c r="G1439" t="str">
        <f t="shared" si="305"/>
        <v>91</v>
      </c>
      <c r="H1439" t="str">
        <f>"0"</f>
        <v>0</v>
      </c>
      <c r="I1439" t="str">
        <f t="shared" si="307"/>
        <v>00</v>
      </c>
      <c r="J1439" t="s">
        <v>432</v>
      </c>
      <c r="K1439" s="1">
        <v>12250</v>
      </c>
    </row>
    <row r="1440" spans="1:11" x14ac:dyDescent="0.35">
      <c r="A1440">
        <v>199</v>
      </c>
      <c r="B1440" t="str">
        <f t="shared" si="300"/>
        <v>36</v>
      </c>
      <c r="C1440">
        <v>6117</v>
      </c>
      <c r="D1440" t="str">
        <f>"44"</f>
        <v>44</v>
      </c>
      <c r="E1440" t="str">
        <f t="shared" ref="E1440:E1452" si="308">"001"</f>
        <v>001</v>
      </c>
      <c r="F1440">
        <v>6</v>
      </c>
      <c r="G1440" t="str">
        <f t="shared" si="305"/>
        <v>91</v>
      </c>
      <c r="H1440" t="str">
        <f>"0"</f>
        <v>0</v>
      </c>
      <c r="I1440" t="str">
        <f t="shared" si="307"/>
        <v>00</v>
      </c>
      <c r="J1440" t="s">
        <v>435</v>
      </c>
      <c r="K1440" s="1">
        <v>6600</v>
      </c>
    </row>
    <row r="1441" spans="1:11" x14ac:dyDescent="0.35">
      <c r="A1441">
        <v>199</v>
      </c>
      <c r="B1441" t="str">
        <f t="shared" si="300"/>
        <v>36</v>
      </c>
      <c r="C1441">
        <v>6117</v>
      </c>
      <c r="D1441" t="str">
        <f>"44"</f>
        <v>44</v>
      </c>
      <c r="E1441" t="str">
        <f t="shared" si="308"/>
        <v>001</v>
      </c>
      <c r="F1441">
        <v>6</v>
      </c>
      <c r="G1441" t="str">
        <f t="shared" si="305"/>
        <v>91</v>
      </c>
      <c r="H1441" t="str">
        <f>"H"</f>
        <v>H</v>
      </c>
      <c r="I1441" t="str">
        <f t="shared" si="307"/>
        <v>00</v>
      </c>
      <c r="J1441" t="s">
        <v>436</v>
      </c>
      <c r="K1441" s="1">
        <v>5000</v>
      </c>
    </row>
    <row r="1442" spans="1:11" x14ac:dyDescent="0.35">
      <c r="A1442">
        <v>199</v>
      </c>
      <c r="B1442" t="str">
        <f t="shared" si="300"/>
        <v>36</v>
      </c>
      <c r="C1442">
        <v>6117</v>
      </c>
      <c r="D1442" t="str">
        <f>"45"</f>
        <v>45</v>
      </c>
      <c r="E1442" t="str">
        <f t="shared" si="308"/>
        <v>001</v>
      </c>
      <c r="F1442">
        <v>6</v>
      </c>
      <c r="G1442" t="str">
        <f t="shared" si="305"/>
        <v>91</v>
      </c>
      <c r="H1442" t="str">
        <f>"0"</f>
        <v>0</v>
      </c>
      <c r="I1442" t="str">
        <f t="shared" si="307"/>
        <v>00</v>
      </c>
      <c r="J1442" t="s">
        <v>437</v>
      </c>
      <c r="K1442" s="1">
        <v>2200</v>
      </c>
    </row>
    <row r="1443" spans="1:11" x14ac:dyDescent="0.35">
      <c r="A1443">
        <v>199</v>
      </c>
      <c r="B1443" t="str">
        <f t="shared" si="300"/>
        <v>36</v>
      </c>
      <c r="C1443">
        <v>6117</v>
      </c>
      <c r="D1443" t="str">
        <f>"45"</f>
        <v>45</v>
      </c>
      <c r="E1443" t="str">
        <f t="shared" si="308"/>
        <v>001</v>
      </c>
      <c r="F1443">
        <v>6</v>
      </c>
      <c r="G1443" t="str">
        <f t="shared" si="305"/>
        <v>91</v>
      </c>
      <c r="H1443" t="str">
        <f>"H"</f>
        <v>H</v>
      </c>
      <c r="I1443" t="str">
        <f t="shared" si="307"/>
        <v>00</v>
      </c>
      <c r="J1443" t="s">
        <v>438</v>
      </c>
      <c r="K1443" s="1">
        <v>6000</v>
      </c>
    </row>
    <row r="1444" spans="1:11" x14ac:dyDescent="0.35">
      <c r="A1444">
        <v>199</v>
      </c>
      <c r="B1444" t="str">
        <f t="shared" si="300"/>
        <v>36</v>
      </c>
      <c r="C1444">
        <v>6117</v>
      </c>
      <c r="D1444" t="str">
        <f>"46"</f>
        <v>46</v>
      </c>
      <c r="E1444" t="str">
        <f t="shared" si="308"/>
        <v>001</v>
      </c>
      <c r="F1444">
        <v>6</v>
      </c>
      <c r="G1444" t="str">
        <f t="shared" si="305"/>
        <v>91</v>
      </c>
      <c r="H1444" t="str">
        <f>"0"</f>
        <v>0</v>
      </c>
      <c r="I1444" t="str">
        <f>"BS"</f>
        <v>BS</v>
      </c>
      <c r="J1444" t="s">
        <v>439</v>
      </c>
      <c r="K1444" s="1">
        <v>4400</v>
      </c>
    </row>
    <row r="1445" spans="1:11" x14ac:dyDescent="0.35">
      <c r="A1445">
        <v>199</v>
      </c>
      <c r="B1445" t="str">
        <f t="shared" si="300"/>
        <v>36</v>
      </c>
      <c r="C1445">
        <v>6117</v>
      </c>
      <c r="D1445" t="str">
        <f>"46"</f>
        <v>46</v>
      </c>
      <c r="E1445" t="str">
        <f t="shared" si="308"/>
        <v>001</v>
      </c>
      <c r="F1445">
        <v>6</v>
      </c>
      <c r="G1445" t="str">
        <f t="shared" si="305"/>
        <v>91</v>
      </c>
      <c r="H1445" t="str">
        <f>"0"</f>
        <v>0</v>
      </c>
      <c r="I1445" t="str">
        <f>"GS"</f>
        <v>GS</v>
      </c>
      <c r="J1445" t="s">
        <v>439</v>
      </c>
      <c r="K1445" s="1">
        <v>2200</v>
      </c>
    </row>
    <row r="1446" spans="1:11" x14ac:dyDescent="0.35">
      <c r="A1446">
        <v>199</v>
      </c>
      <c r="B1446" t="str">
        <f t="shared" si="300"/>
        <v>36</v>
      </c>
      <c r="C1446">
        <v>6117</v>
      </c>
      <c r="D1446" t="str">
        <f>"46"</f>
        <v>46</v>
      </c>
      <c r="E1446" t="str">
        <f t="shared" si="308"/>
        <v>001</v>
      </c>
      <c r="F1446">
        <v>6</v>
      </c>
      <c r="G1446" t="str">
        <f t="shared" si="305"/>
        <v>91</v>
      </c>
      <c r="H1446" t="str">
        <f>"H"</f>
        <v>H</v>
      </c>
      <c r="I1446" t="str">
        <f>"BS"</f>
        <v>BS</v>
      </c>
      <c r="J1446" t="s">
        <v>440</v>
      </c>
      <c r="K1446" s="1">
        <v>5000</v>
      </c>
    </row>
    <row r="1447" spans="1:11" x14ac:dyDescent="0.35">
      <c r="A1447">
        <v>199</v>
      </c>
      <c r="B1447" t="str">
        <f t="shared" si="300"/>
        <v>36</v>
      </c>
      <c r="C1447">
        <v>6117</v>
      </c>
      <c r="D1447" t="str">
        <f>"46"</f>
        <v>46</v>
      </c>
      <c r="E1447" t="str">
        <f t="shared" si="308"/>
        <v>001</v>
      </c>
      <c r="F1447">
        <v>6</v>
      </c>
      <c r="G1447" t="str">
        <f t="shared" si="305"/>
        <v>91</v>
      </c>
      <c r="H1447" t="str">
        <f>"H"</f>
        <v>H</v>
      </c>
      <c r="I1447" t="str">
        <f>"GS"</f>
        <v>GS</v>
      </c>
      <c r="J1447" t="s">
        <v>440</v>
      </c>
      <c r="K1447">
        <v>0</v>
      </c>
    </row>
    <row r="1448" spans="1:11" x14ac:dyDescent="0.35">
      <c r="A1448">
        <v>199</v>
      </c>
      <c r="B1448" t="str">
        <f t="shared" si="300"/>
        <v>36</v>
      </c>
      <c r="C1448">
        <v>6117</v>
      </c>
      <c r="D1448" t="str">
        <f>"47"</f>
        <v>47</v>
      </c>
      <c r="E1448" t="str">
        <f t="shared" si="308"/>
        <v>001</v>
      </c>
      <c r="F1448">
        <v>6</v>
      </c>
      <c r="G1448" t="str">
        <f t="shared" si="305"/>
        <v>91</v>
      </c>
      <c r="H1448" t="str">
        <f>"0"</f>
        <v>0</v>
      </c>
      <c r="I1448" t="str">
        <f>"00"</f>
        <v>00</v>
      </c>
      <c r="J1448" t="s">
        <v>441</v>
      </c>
      <c r="K1448" s="1">
        <v>4400</v>
      </c>
    </row>
    <row r="1449" spans="1:11" x14ac:dyDescent="0.35">
      <c r="A1449">
        <v>199</v>
      </c>
      <c r="B1449" t="str">
        <f t="shared" si="300"/>
        <v>36</v>
      </c>
      <c r="C1449">
        <v>6117</v>
      </c>
      <c r="D1449" t="str">
        <f>"47"</f>
        <v>47</v>
      </c>
      <c r="E1449" t="str">
        <f t="shared" si="308"/>
        <v>001</v>
      </c>
      <c r="F1449">
        <v>6</v>
      </c>
      <c r="G1449" t="str">
        <f t="shared" si="305"/>
        <v>91</v>
      </c>
      <c r="H1449" t="str">
        <f>"H"</f>
        <v>H</v>
      </c>
      <c r="I1449" t="str">
        <f>"00"</f>
        <v>00</v>
      </c>
      <c r="J1449" t="s">
        <v>442</v>
      </c>
      <c r="K1449" s="1">
        <v>5000</v>
      </c>
    </row>
    <row r="1450" spans="1:11" x14ac:dyDescent="0.35">
      <c r="A1450">
        <v>199</v>
      </c>
      <c r="B1450" t="str">
        <f t="shared" si="300"/>
        <v>36</v>
      </c>
      <c r="C1450">
        <v>6117</v>
      </c>
      <c r="D1450" t="str">
        <f>"48"</f>
        <v>48</v>
      </c>
      <c r="E1450" t="str">
        <f t="shared" si="308"/>
        <v>001</v>
      </c>
      <c r="F1450">
        <v>6</v>
      </c>
      <c r="G1450" t="str">
        <f t="shared" si="305"/>
        <v>91</v>
      </c>
      <c r="H1450" t="str">
        <f>"0"</f>
        <v>0</v>
      </c>
      <c r="I1450" t="str">
        <f>"BS"</f>
        <v>BS</v>
      </c>
      <c r="J1450" t="s">
        <v>443</v>
      </c>
      <c r="K1450" s="1">
        <v>2200</v>
      </c>
    </row>
    <row r="1451" spans="1:11" x14ac:dyDescent="0.35">
      <c r="A1451">
        <v>199</v>
      </c>
      <c r="B1451" t="str">
        <f t="shared" si="300"/>
        <v>36</v>
      </c>
      <c r="C1451">
        <v>6117</v>
      </c>
      <c r="D1451" t="str">
        <f>"48"</f>
        <v>48</v>
      </c>
      <c r="E1451" t="str">
        <f t="shared" si="308"/>
        <v>001</v>
      </c>
      <c r="F1451">
        <v>6</v>
      </c>
      <c r="G1451" t="str">
        <f t="shared" si="305"/>
        <v>91</v>
      </c>
      <c r="H1451" t="str">
        <f>"0"</f>
        <v>0</v>
      </c>
      <c r="I1451" t="str">
        <f>"GS"</f>
        <v>GS</v>
      </c>
      <c r="J1451" t="s">
        <v>443</v>
      </c>
      <c r="K1451">
        <v>0</v>
      </c>
    </row>
    <row r="1452" spans="1:11" x14ac:dyDescent="0.35">
      <c r="A1452">
        <v>199</v>
      </c>
      <c r="B1452" t="str">
        <f t="shared" si="300"/>
        <v>36</v>
      </c>
      <c r="C1452">
        <v>6117</v>
      </c>
      <c r="D1452" t="str">
        <f>"48"</f>
        <v>48</v>
      </c>
      <c r="E1452" t="str">
        <f t="shared" si="308"/>
        <v>001</v>
      </c>
      <c r="F1452">
        <v>6</v>
      </c>
      <c r="G1452" t="str">
        <f>"99"</f>
        <v>99</v>
      </c>
      <c r="H1452" t="str">
        <f>"0"</f>
        <v>0</v>
      </c>
      <c r="I1452" t="str">
        <f>"00"</f>
        <v>00</v>
      </c>
      <c r="J1452" t="s">
        <v>118</v>
      </c>
      <c r="K1452" s="1">
        <v>3000</v>
      </c>
    </row>
    <row r="1453" spans="1:11" x14ac:dyDescent="0.35">
      <c r="A1453">
        <v>199</v>
      </c>
      <c r="B1453" t="str">
        <f t="shared" si="300"/>
        <v>36</v>
      </c>
      <c r="C1453">
        <v>6117</v>
      </c>
      <c r="D1453" t="str">
        <f>"48"</f>
        <v>48</v>
      </c>
      <c r="E1453" t="str">
        <f>"999"</f>
        <v>999</v>
      </c>
      <c r="F1453">
        <v>6</v>
      </c>
      <c r="G1453" t="str">
        <f t="shared" ref="G1453:G1462" si="309">"91"</f>
        <v>91</v>
      </c>
      <c r="H1453" t="str">
        <f>"H"</f>
        <v>H</v>
      </c>
      <c r="I1453" t="str">
        <f>"00"</f>
        <v>00</v>
      </c>
      <c r="J1453" t="s">
        <v>444</v>
      </c>
      <c r="K1453" s="1">
        <v>5000</v>
      </c>
    </row>
    <row r="1454" spans="1:11" x14ac:dyDescent="0.35">
      <c r="A1454">
        <v>199</v>
      </c>
      <c r="B1454" t="str">
        <f t="shared" si="300"/>
        <v>36</v>
      </c>
      <c r="C1454">
        <v>6117</v>
      </c>
      <c r="D1454" t="str">
        <f t="shared" ref="D1454:D1459" si="310">"49"</f>
        <v>49</v>
      </c>
      <c r="E1454" t="str">
        <f>"001"</f>
        <v>001</v>
      </c>
      <c r="F1454">
        <v>6</v>
      </c>
      <c r="G1454" t="str">
        <f t="shared" si="309"/>
        <v>91</v>
      </c>
      <c r="H1454" t="str">
        <f>"0"</f>
        <v>0</v>
      </c>
      <c r="I1454" t="str">
        <f>"BS"</f>
        <v>BS</v>
      </c>
      <c r="J1454" t="s">
        <v>445</v>
      </c>
      <c r="K1454" s="1">
        <v>8800</v>
      </c>
    </row>
    <row r="1455" spans="1:11" x14ac:dyDescent="0.35">
      <c r="A1455">
        <v>199</v>
      </c>
      <c r="B1455" t="str">
        <f t="shared" si="300"/>
        <v>36</v>
      </c>
      <c r="C1455">
        <v>6117</v>
      </c>
      <c r="D1455" t="str">
        <f t="shared" si="310"/>
        <v>49</v>
      </c>
      <c r="E1455" t="str">
        <f>"001"</f>
        <v>001</v>
      </c>
      <c r="F1455">
        <v>6</v>
      </c>
      <c r="G1455" t="str">
        <f t="shared" si="309"/>
        <v>91</v>
      </c>
      <c r="H1455" t="str">
        <f>"0"</f>
        <v>0</v>
      </c>
      <c r="I1455" t="str">
        <f>"GS"</f>
        <v>GS</v>
      </c>
      <c r="J1455" t="s">
        <v>446</v>
      </c>
      <c r="K1455" s="1">
        <v>7400</v>
      </c>
    </row>
    <row r="1456" spans="1:11" x14ac:dyDescent="0.35">
      <c r="A1456">
        <v>199</v>
      </c>
      <c r="B1456" t="str">
        <f t="shared" si="300"/>
        <v>36</v>
      </c>
      <c r="C1456">
        <v>6117</v>
      </c>
      <c r="D1456" t="str">
        <f t="shared" si="310"/>
        <v>49</v>
      </c>
      <c r="E1456" t="str">
        <f>"001"</f>
        <v>001</v>
      </c>
      <c r="F1456">
        <v>6</v>
      </c>
      <c r="G1456" t="str">
        <f t="shared" si="309"/>
        <v>91</v>
      </c>
      <c r="H1456" t="str">
        <f>"H"</f>
        <v>H</v>
      </c>
      <c r="I1456" t="str">
        <f>"BS"</f>
        <v>BS</v>
      </c>
      <c r="J1456" t="s">
        <v>447</v>
      </c>
      <c r="K1456" s="1">
        <v>3000</v>
      </c>
    </row>
    <row r="1457" spans="1:11" x14ac:dyDescent="0.35">
      <c r="A1457">
        <v>199</v>
      </c>
      <c r="B1457" t="str">
        <f t="shared" si="300"/>
        <v>36</v>
      </c>
      <c r="C1457">
        <v>6117</v>
      </c>
      <c r="D1457" t="str">
        <f t="shared" si="310"/>
        <v>49</v>
      </c>
      <c r="E1457" t="str">
        <f>"001"</f>
        <v>001</v>
      </c>
      <c r="F1457">
        <v>6</v>
      </c>
      <c r="G1457" t="str">
        <f t="shared" si="309"/>
        <v>91</v>
      </c>
      <c r="H1457" t="str">
        <f>"H"</f>
        <v>H</v>
      </c>
      <c r="I1457" t="str">
        <f>"GS"</f>
        <v>GS</v>
      </c>
      <c r="J1457" t="s">
        <v>447</v>
      </c>
      <c r="K1457">
        <v>0</v>
      </c>
    </row>
    <row r="1458" spans="1:11" x14ac:dyDescent="0.35">
      <c r="A1458">
        <v>199</v>
      </c>
      <c r="B1458" t="str">
        <f t="shared" si="300"/>
        <v>36</v>
      </c>
      <c r="C1458">
        <v>6117</v>
      </c>
      <c r="D1458" t="str">
        <f t="shared" si="310"/>
        <v>49</v>
      </c>
      <c r="E1458" t="str">
        <f>"041"</f>
        <v>041</v>
      </c>
      <c r="F1458">
        <v>6</v>
      </c>
      <c r="G1458" t="str">
        <f t="shared" si="309"/>
        <v>91</v>
      </c>
      <c r="H1458" t="str">
        <f>"0"</f>
        <v>0</v>
      </c>
      <c r="I1458" t="str">
        <f>"BS"</f>
        <v>BS</v>
      </c>
      <c r="J1458" t="s">
        <v>448</v>
      </c>
      <c r="K1458" s="1">
        <v>3750</v>
      </c>
    </row>
    <row r="1459" spans="1:11" x14ac:dyDescent="0.35">
      <c r="A1459">
        <v>199</v>
      </c>
      <c r="B1459" t="str">
        <f t="shared" si="300"/>
        <v>36</v>
      </c>
      <c r="C1459">
        <v>6117</v>
      </c>
      <c r="D1459" t="str">
        <f t="shared" si="310"/>
        <v>49</v>
      </c>
      <c r="E1459" t="str">
        <f>"041"</f>
        <v>041</v>
      </c>
      <c r="F1459">
        <v>6</v>
      </c>
      <c r="G1459" t="str">
        <f t="shared" si="309"/>
        <v>91</v>
      </c>
      <c r="H1459" t="str">
        <f>"0"</f>
        <v>0</v>
      </c>
      <c r="I1459" t="str">
        <f>"GS"</f>
        <v>GS</v>
      </c>
      <c r="J1459" t="s">
        <v>448</v>
      </c>
      <c r="K1459" s="1">
        <v>3750</v>
      </c>
    </row>
    <row r="1460" spans="1:11" x14ac:dyDescent="0.35">
      <c r="A1460">
        <v>199</v>
      </c>
      <c r="B1460" t="str">
        <f t="shared" si="300"/>
        <v>36</v>
      </c>
      <c r="C1460">
        <v>6117</v>
      </c>
      <c r="D1460" t="str">
        <f>"50"</f>
        <v>50</v>
      </c>
      <c r="E1460" t="str">
        <f>"001"</f>
        <v>001</v>
      </c>
      <c r="F1460">
        <v>6</v>
      </c>
      <c r="G1460" t="str">
        <f t="shared" si="309"/>
        <v>91</v>
      </c>
      <c r="H1460" t="str">
        <f>"0"</f>
        <v>0</v>
      </c>
      <c r="I1460" t="str">
        <f t="shared" ref="I1460:I1467" si="311">"00"</f>
        <v>00</v>
      </c>
      <c r="J1460" t="s">
        <v>449</v>
      </c>
      <c r="K1460" s="1">
        <v>4400</v>
      </c>
    </row>
    <row r="1461" spans="1:11" x14ac:dyDescent="0.35">
      <c r="A1461">
        <v>199</v>
      </c>
      <c r="B1461" t="str">
        <f t="shared" si="300"/>
        <v>36</v>
      </c>
      <c r="C1461">
        <v>6117</v>
      </c>
      <c r="D1461" t="str">
        <f>"50"</f>
        <v>50</v>
      </c>
      <c r="E1461" t="str">
        <f>"001"</f>
        <v>001</v>
      </c>
      <c r="F1461">
        <v>6</v>
      </c>
      <c r="G1461" t="str">
        <f t="shared" si="309"/>
        <v>91</v>
      </c>
      <c r="H1461" t="str">
        <f>"H"</f>
        <v>H</v>
      </c>
      <c r="I1461" t="str">
        <f t="shared" si="311"/>
        <v>00</v>
      </c>
      <c r="J1461" t="s">
        <v>450</v>
      </c>
      <c r="K1461" s="1">
        <v>5000</v>
      </c>
    </row>
    <row r="1462" spans="1:11" x14ac:dyDescent="0.35">
      <c r="A1462">
        <v>199</v>
      </c>
      <c r="B1462" t="str">
        <f t="shared" si="300"/>
        <v>36</v>
      </c>
      <c r="C1462">
        <v>6117</v>
      </c>
      <c r="D1462" t="str">
        <f>"50"</f>
        <v>50</v>
      </c>
      <c r="E1462" t="str">
        <f>"041"</f>
        <v>041</v>
      </c>
      <c r="F1462">
        <v>6</v>
      </c>
      <c r="G1462" t="str">
        <f t="shared" si="309"/>
        <v>91</v>
      </c>
      <c r="H1462" t="str">
        <f t="shared" ref="H1462:H1472" si="312">"0"</f>
        <v>0</v>
      </c>
      <c r="I1462" t="str">
        <f t="shared" si="311"/>
        <v>00</v>
      </c>
      <c r="J1462" t="s">
        <v>449</v>
      </c>
      <c r="K1462" s="1">
        <v>5000</v>
      </c>
    </row>
    <row r="1463" spans="1:11" x14ac:dyDescent="0.35">
      <c r="A1463">
        <v>199</v>
      </c>
      <c r="B1463" t="str">
        <f t="shared" si="300"/>
        <v>36</v>
      </c>
      <c r="C1463">
        <v>6117</v>
      </c>
      <c r="D1463" t="str">
        <f>"74"</f>
        <v>74</v>
      </c>
      <c r="E1463" t="str">
        <f>"001"</f>
        <v>001</v>
      </c>
      <c r="F1463">
        <v>6</v>
      </c>
      <c r="G1463" t="str">
        <f>"99"</f>
        <v>99</v>
      </c>
      <c r="H1463" t="str">
        <f t="shared" si="312"/>
        <v>0</v>
      </c>
      <c r="I1463" t="str">
        <f t="shared" si="311"/>
        <v>00</v>
      </c>
      <c r="J1463" t="s">
        <v>451</v>
      </c>
      <c r="K1463" s="1">
        <v>2000</v>
      </c>
    </row>
    <row r="1464" spans="1:11" x14ac:dyDescent="0.35">
      <c r="A1464">
        <v>199</v>
      </c>
      <c r="B1464" t="str">
        <f t="shared" si="300"/>
        <v>36</v>
      </c>
      <c r="C1464">
        <v>6117</v>
      </c>
      <c r="D1464" t="str">
        <f>"75"</f>
        <v>75</v>
      </c>
      <c r="E1464" t="str">
        <f>"001"</f>
        <v>001</v>
      </c>
      <c r="F1464">
        <v>6</v>
      </c>
      <c r="G1464" t="str">
        <f>"99"</f>
        <v>99</v>
      </c>
      <c r="H1464" t="str">
        <f t="shared" si="312"/>
        <v>0</v>
      </c>
      <c r="I1464" t="str">
        <f t="shared" si="311"/>
        <v>00</v>
      </c>
      <c r="J1464" t="s">
        <v>452</v>
      </c>
      <c r="K1464">
        <v>0</v>
      </c>
    </row>
    <row r="1465" spans="1:11" x14ac:dyDescent="0.35">
      <c r="A1465">
        <v>199</v>
      </c>
      <c r="B1465" t="str">
        <f t="shared" si="300"/>
        <v>36</v>
      </c>
      <c r="C1465">
        <v>6119</v>
      </c>
      <c r="D1465" t="str">
        <f>"00"</f>
        <v>00</v>
      </c>
      <c r="E1465" t="str">
        <f>"998"</f>
        <v>998</v>
      </c>
      <c r="F1465">
        <v>6</v>
      </c>
      <c r="G1465" t="str">
        <f t="shared" ref="G1465:G1471" si="313">"91"</f>
        <v>91</v>
      </c>
      <c r="H1465" t="str">
        <f t="shared" si="312"/>
        <v>0</v>
      </c>
      <c r="I1465" t="str">
        <f t="shared" si="311"/>
        <v>00</v>
      </c>
      <c r="J1465" t="s">
        <v>132</v>
      </c>
      <c r="K1465" s="1">
        <v>87550</v>
      </c>
    </row>
    <row r="1466" spans="1:11" x14ac:dyDescent="0.35">
      <c r="A1466">
        <v>199</v>
      </c>
      <c r="B1466" t="str">
        <f t="shared" si="300"/>
        <v>36</v>
      </c>
      <c r="C1466">
        <v>6119</v>
      </c>
      <c r="D1466" t="str">
        <f>"10"</f>
        <v>10</v>
      </c>
      <c r="E1466" t="str">
        <f>"998"</f>
        <v>998</v>
      </c>
      <c r="F1466">
        <v>6</v>
      </c>
      <c r="G1466" t="str">
        <f t="shared" si="313"/>
        <v>91</v>
      </c>
      <c r="H1466" t="str">
        <f t="shared" si="312"/>
        <v>0</v>
      </c>
      <c r="I1466" t="str">
        <f t="shared" si="311"/>
        <v>00</v>
      </c>
      <c r="J1466" t="s">
        <v>132</v>
      </c>
      <c r="K1466" s="1">
        <v>94554</v>
      </c>
    </row>
    <row r="1467" spans="1:11" x14ac:dyDescent="0.35">
      <c r="A1467">
        <v>199</v>
      </c>
      <c r="B1467" t="str">
        <f t="shared" si="300"/>
        <v>36</v>
      </c>
      <c r="C1467">
        <v>6129</v>
      </c>
      <c r="D1467" t="str">
        <f t="shared" ref="D1467:D1477" si="314">"00"</f>
        <v>00</v>
      </c>
      <c r="E1467" t="str">
        <f>"998"</f>
        <v>998</v>
      </c>
      <c r="F1467">
        <v>6</v>
      </c>
      <c r="G1467" t="str">
        <f t="shared" si="313"/>
        <v>91</v>
      </c>
      <c r="H1467" t="str">
        <f t="shared" si="312"/>
        <v>0</v>
      </c>
      <c r="I1467" t="str">
        <f t="shared" si="311"/>
        <v>00</v>
      </c>
      <c r="J1467" t="s">
        <v>146</v>
      </c>
      <c r="K1467" s="1">
        <v>34775</v>
      </c>
    </row>
    <row r="1468" spans="1:11" x14ac:dyDescent="0.35">
      <c r="A1468">
        <v>199</v>
      </c>
      <c r="B1468" t="str">
        <f t="shared" si="300"/>
        <v>36</v>
      </c>
      <c r="C1468">
        <v>6141</v>
      </c>
      <c r="D1468" t="str">
        <f t="shared" si="314"/>
        <v>00</v>
      </c>
      <c r="E1468" t="str">
        <f t="shared" ref="E1468:E1473" si="315">"001"</f>
        <v>001</v>
      </c>
      <c r="F1468">
        <v>6</v>
      </c>
      <c r="G1468" t="str">
        <f t="shared" si="313"/>
        <v>91</v>
      </c>
      <c r="H1468" t="str">
        <f t="shared" si="312"/>
        <v>0</v>
      </c>
      <c r="I1468" t="str">
        <f>"ED"</f>
        <v>ED</v>
      </c>
      <c r="J1468" t="s">
        <v>23</v>
      </c>
      <c r="K1468">
        <v>562.02</v>
      </c>
    </row>
    <row r="1469" spans="1:11" x14ac:dyDescent="0.35">
      <c r="A1469">
        <v>199</v>
      </c>
      <c r="B1469" t="str">
        <f t="shared" si="300"/>
        <v>36</v>
      </c>
      <c r="C1469">
        <v>6141</v>
      </c>
      <c r="D1469" t="str">
        <f t="shared" si="314"/>
        <v>00</v>
      </c>
      <c r="E1469" t="str">
        <f t="shared" si="315"/>
        <v>001</v>
      </c>
      <c r="F1469">
        <v>6</v>
      </c>
      <c r="G1469" t="str">
        <f t="shared" si="313"/>
        <v>91</v>
      </c>
      <c r="H1469" t="str">
        <f t="shared" si="312"/>
        <v>0</v>
      </c>
      <c r="I1469" t="str">
        <f>"GM"</f>
        <v>GM</v>
      </c>
      <c r="J1469" t="s">
        <v>23</v>
      </c>
      <c r="K1469">
        <v>30.84</v>
      </c>
    </row>
    <row r="1470" spans="1:11" x14ac:dyDescent="0.35">
      <c r="A1470">
        <v>199</v>
      </c>
      <c r="B1470" t="str">
        <f t="shared" si="300"/>
        <v>36</v>
      </c>
      <c r="C1470">
        <v>6141</v>
      </c>
      <c r="D1470" t="str">
        <f t="shared" si="314"/>
        <v>00</v>
      </c>
      <c r="E1470" t="str">
        <f t="shared" si="315"/>
        <v>001</v>
      </c>
      <c r="F1470">
        <v>6</v>
      </c>
      <c r="G1470" t="str">
        <f t="shared" si="313"/>
        <v>91</v>
      </c>
      <c r="H1470" t="str">
        <f t="shared" si="312"/>
        <v>0</v>
      </c>
      <c r="I1470" t="str">
        <f>"GS"</f>
        <v>GS</v>
      </c>
      <c r="J1470" t="s">
        <v>23</v>
      </c>
      <c r="K1470">
        <v>72.5</v>
      </c>
    </row>
    <row r="1471" spans="1:11" x14ac:dyDescent="0.35">
      <c r="A1471">
        <v>199</v>
      </c>
      <c r="B1471" t="str">
        <f t="shared" si="300"/>
        <v>36</v>
      </c>
      <c r="C1471">
        <v>6141</v>
      </c>
      <c r="D1471" t="str">
        <f t="shared" si="314"/>
        <v>00</v>
      </c>
      <c r="E1471" t="str">
        <f t="shared" si="315"/>
        <v>001</v>
      </c>
      <c r="F1471">
        <v>6</v>
      </c>
      <c r="G1471" t="str">
        <f t="shared" si="313"/>
        <v>91</v>
      </c>
      <c r="H1471" t="str">
        <f t="shared" si="312"/>
        <v>0</v>
      </c>
      <c r="I1471" t="str">
        <f>"TR"</f>
        <v>TR</v>
      </c>
      <c r="J1471" t="s">
        <v>23</v>
      </c>
      <c r="K1471">
        <v>72.5</v>
      </c>
    </row>
    <row r="1472" spans="1:11" x14ac:dyDescent="0.35">
      <c r="A1472">
        <v>199</v>
      </c>
      <c r="B1472" t="str">
        <f t="shared" si="300"/>
        <v>36</v>
      </c>
      <c r="C1472">
        <v>6141</v>
      </c>
      <c r="D1472" t="str">
        <f t="shared" si="314"/>
        <v>00</v>
      </c>
      <c r="E1472" t="str">
        <f t="shared" si="315"/>
        <v>001</v>
      </c>
      <c r="F1472">
        <v>6</v>
      </c>
      <c r="G1472" t="str">
        <f>"99"</f>
        <v>99</v>
      </c>
      <c r="H1472" t="str">
        <f t="shared" si="312"/>
        <v>0</v>
      </c>
      <c r="I1472" t="str">
        <f>"AM"</f>
        <v>AM</v>
      </c>
      <c r="J1472" t="s">
        <v>23</v>
      </c>
      <c r="K1472">
        <v>0</v>
      </c>
    </row>
    <row r="1473" spans="1:11" x14ac:dyDescent="0.35">
      <c r="A1473">
        <v>199</v>
      </c>
      <c r="B1473" t="str">
        <f t="shared" ref="B1473:B1536" si="316">"36"</f>
        <v>36</v>
      </c>
      <c r="C1473">
        <v>6141</v>
      </c>
      <c r="D1473" t="str">
        <f t="shared" si="314"/>
        <v>00</v>
      </c>
      <c r="E1473" t="str">
        <f t="shared" si="315"/>
        <v>001</v>
      </c>
      <c r="F1473">
        <v>6</v>
      </c>
      <c r="G1473" t="str">
        <f>"99"</f>
        <v>99</v>
      </c>
      <c r="H1473" t="str">
        <f>"D"</f>
        <v>D</v>
      </c>
      <c r="I1473" t="str">
        <f>"18"</f>
        <v>18</v>
      </c>
      <c r="J1473" t="s">
        <v>23</v>
      </c>
      <c r="K1473">
        <v>41.76</v>
      </c>
    </row>
    <row r="1474" spans="1:11" x14ac:dyDescent="0.35">
      <c r="A1474">
        <v>199</v>
      </c>
      <c r="B1474" t="str">
        <f t="shared" si="316"/>
        <v>36</v>
      </c>
      <c r="C1474">
        <v>6141</v>
      </c>
      <c r="D1474" t="str">
        <f t="shared" si="314"/>
        <v>00</v>
      </c>
      <c r="E1474" t="str">
        <f>"041"</f>
        <v>041</v>
      </c>
      <c r="F1474">
        <v>6</v>
      </c>
      <c r="G1474" t="str">
        <f>"91"</f>
        <v>91</v>
      </c>
      <c r="H1474" t="str">
        <f>"0"</f>
        <v>0</v>
      </c>
      <c r="I1474" t="str">
        <f>"CG"</f>
        <v>CG</v>
      </c>
      <c r="J1474" t="s">
        <v>23</v>
      </c>
      <c r="K1474">
        <v>42.75</v>
      </c>
    </row>
    <row r="1475" spans="1:11" x14ac:dyDescent="0.35">
      <c r="A1475">
        <v>199</v>
      </c>
      <c r="B1475" t="str">
        <f t="shared" si="316"/>
        <v>36</v>
      </c>
      <c r="C1475">
        <v>6141</v>
      </c>
      <c r="D1475" t="str">
        <f t="shared" si="314"/>
        <v>00</v>
      </c>
      <c r="E1475" t="str">
        <f>"041"</f>
        <v>041</v>
      </c>
      <c r="F1475">
        <v>6</v>
      </c>
      <c r="G1475" t="str">
        <f>"91"</f>
        <v>91</v>
      </c>
      <c r="H1475" t="str">
        <f>"0"</f>
        <v>0</v>
      </c>
      <c r="I1475" t="str">
        <f>"TR"</f>
        <v>TR</v>
      </c>
      <c r="J1475" t="s">
        <v>23</v>
      </c>
      <c r="K1475">
        <v>71.09</v>
      </c>
    </row>
    <row r="1476" spans="1:11" x14ac:dyDescent="0.35">
      <c r="A1476">
        <v>199</v>
      </c>
      <c r="B1476" t="str">
        <f t="shared" si="316"/>
        <v>36</v>
      </c>
      <c r="C1476">
        <v>6141</v>
      </c>
      <c r="D1476" t="str">
        <f t="shared" si="314"/>
        <v>00</v>
      </c>
      <c r="E1476" t="str">
        <f>"998"</f>
        <v>998</v>
      </c>
      <c r="F1476">
        <v>6</v>
      </c>
      <c r="G1476" t="str">
        <f>"91"</f>
        <v>91</v>
      </c>
      <c r="H1476" t="str">
        <f>"0"</f>
        <v>0</v>
      </c>
      <c r="I1476" t="str">
        <f>"00"</f>
        <v>00</v>
      </c>
      <c r="J1476" t="s">
        <v>23</v>
      </c>
      <c r="K1476" s="1">
        <v>1653.08</v>
      </c>
    </row>
    <row r="1477" spans="1:11" x14ac:dyDescent="0.35">
      <c r="A1477">
        <v>199</v>
      </c>
      <c r="B1477" t="str">
        <f t="shared" si="316"/>
        <v>36</v>
      </c>
      <c r="C1477">
        <v>6141</v>
      </c>
      <c r="D1477" t="str">
        <f t="shared" si="314"/>
        <v>00</v>
      </c>
      <c r="E1477" t="str">
        <f>"999"</f>
        <v>999</v>
      </c>
      <c r="F1477">
        <v>6</v>
      </c>
      <c r="G1477" t="str">
        <f>"99"</f>
        <v>99</v>
      </c>
      <c r="H1477" t="str">
        <f>"P"</f>
        <v>P</v>
      </c>
      <c r="I1477" t="str">
        <f>"18"</f>
        <v>18</v>
      </c>
      <c r="J1477" t="s">
        <v>23</v>
      </c>
      <c r="K1477">
        <v>300</v>
      </c>
    </row>
    <row r="1478" spans="1:11" x14ac:dyDescent="0.35">
      <c r="A1478">
        <v>199</v>
      </c>
      <c r="B1478" t="str">
        <f t="shared" si="316"/>
        <v>36</v>
      </c>
      <c r="C1478">
        <v>6141</v>
      </c>
      <c r="D1478" t="str">
        <f>"10"</f>
        <v>10</v>
      </c>
      <c r="E1478" t="str">
        <f>"998"</f>
        <v>998</v>
      </c>
      <c r="F1478">
        <v>6</v>
      </c>
      <c r="G1478" t="str">
        <f>"91"</f>
        <v>91</v>
      </c>
      <c r="H1478" t="str">
        <f t="shared" ref="H1478:H1486" si="317">"0"</f>
        <v>0</v>
      </c>
      <c r="I1478" t="str">
        <f t="shared" ref="I1478:I1487" si="318">"00"</f>
        <v>00</v>
      </c>
      <c r="J1478" t="s">
        <v>23</v>
      </c>
      <c r="K1478" s="1">
        <v>1355.96</v>
      </c>
    </row>
    <row r="1479" spans="1:11" x14ac:dyDescent="0.35">
      <c r="A1479">
        <v>199</v>
      </c>
      <c r="B1479" t="str">
        <f t="shared" si="316"/>
        <v>36</v>
      </c>
      <c r="C1479">
        <v>6141</v>
      </c>
      <c r="D1479" t="str">
        <f>"15"</f>
        <v>15</v>
      </c>
      <c r="E1479" t="str">
        <f>"001"</f>
        <v>001</v>
      </c>
      <c r="F1479">
        <v>6</v>
      </c>
      <c r="G1479" t="str">
        <f>"99"</f>
        <v>99</v>
      </c>
      <c r="H1479" t="str">
        <f t="shared" si="317"/>
        <v>0</v>
      </c>
      <c r="I1479" t="str">
        <f t="shared" si="318"/>
        <v>00</v>
      </c>
      <c r="J1479" t="s">
        <v>23</v>
      </c>
      <c r="K1479">
        <v>175.22</v>
      </c>
    </row>
    <row r="1480" spans="1:11" x14ac:dyDescent="0.35">
      <c r="A1480">
        <v>199</v>
      </c>
      <c r="B1480" t="str">
        <f t="shared" si="316"/>
        <v>36</v>
      </c>
      <c r="C1480">
        <v>6141</v>
      </c>
      <c r="D1480" t="str">
        <f>"15"</f>
        <v>15</v>
      </c>
      <c r="E1480" t="str">
        <f>"041"</f>
        <v>041</v>
      </c>
      <c r="F1480">
        <v>6</v>
      </c>
      <c r="G1480" t="str">
        <f>"99"</f>
        <v>99</v>
      </c>
      <c r="H1480" t="str">
        <f t="shared" si="317"/>
        <v>0</v>
      </c>
      <c r="I1480" t="str">
        <f t="shared" si="318"/>
        <v>00</v>
      </c>
      <c r="J1480" t="s">
        <v>23</v>
      </c>
      <c r="K1480">
        <v>40.090000000000003</v>
      </c>
    </row>
    <row r="1481" spans="1:11" x14ac:dyDescent="0.35">
      <c r="A1481">
        <v>199</v>
      </c>
      <c r="B1481" t="str">
        <f t="shared" si="316"/>
        <v>36</v>
      </c>
      <c r="C1481">
        <v>6141</v>
      </c>
      <c r="D1481" t="str">
        <f>"16"</f>
        <v>16</v>
      </c>
      <c r="E1481" t="str">
        <f>"001"</f>
        <v>001</v>
      </c>
      <c r="F1481">
        <v>6</v>
      </c>
      <c r="G1481" t="str">
        <f>"91"</f>
        <v>91</v>
      </c>
      <c r="H1481" t="str">
        <f t="shared" si="317"/>
        <v>0</v>
      </c>
      <c r="I1481" t="str">
        <f t="shared" si="318"/>
        <v>00</v>
      </c>
      <c r="J1481" t="s">
        <v>23</v>
      </c>
      <c r="K1481">
        <v>31.5</v>
      </c>
    </row>
    <row r="1482" spans="1:11" x14ac:dyDescent="0.35">
      <c r="A1482">
        <v>199</v>
      </c>
      <c r="B1482" t="str">
        <f t="shared" si="316"/>
        <v>36</v>
      </c>
      <c r="C1482">
        <v>6141</v>
      </c>
      <c r="D1482" t="str">
        <f>"18"</f>
        <v>18</v>
      </c>
      <c r="E1482" t="str">
        <f>"001"</f>
        <v>001</v>
      </c>
      <c r="F1482">
        <v>6</v>
      </c>
      <c r="G1482" t="str">
        <f>"91"</f>
        <v>91</v>
      </c>
      <c r="H1482" t="str">
        <f t="shared" si="317"/>
        <v>0</v>
      </c>
      <c r="I1482" t="str">
        <f t="shared" si="318"/>
        <v>00</v>
      </c>
      <c r="J1482" t="s">
        <v>23</v>
      </c>
      <c r="K1482">
        <v>28.79</v>
      </c>
    </row>
    <row r="1483" spans="1:11" x14ac:dyDescent="0.35">
      <c r="A1483">
        <v>199</v>
      </c>
      <c r="B1483" t="str">
        <f t="shared" si="316"/>
        <v>36</v>
      </c>
      <c r="C1483">
        <v>6141</v>
      </c>
      <c r="D1483" t="str">
        <f>"18"</f>
        <v>18</v>
      </c>
      <c r="E1483" t="str">
        <f>"041"</f>
        <v>041</v>
      </c>
      <c r="F1483">
        <v>6</v>
      </c>
      <c r="G1483" t="str">
        <f>"91"</f>
        <v>91</v>
      </c>
      <c r="H1483" t="str">
        <f t="shared" si="317"/>
        <v>0</v>
      </c>
      <c r="I1483" t="str">
        <f t="shared" si="318"/>
        <v>00</v>
      </c>
      <c r="J1483" t="s">
        <v>23</v>
      </c>
      <c r="K1483">
        <v>0</v>
      </c>
    </row>
    <row r="1484" spans="1:11" x14ac:dyDescent="0.35">
      <c r="A1484">
        <v>199</v>
      </c>
      <c r="B1484" t="str">
        <f t="shared" si="316"/>
        <v>36</v>
      </c>
      <c r="C1484">
        <v>6141</v>
      </c>
      <c r="D1484" t="str">
        <f>"24"</f>
        <v>24</v>
      </c>
      <c r="E1484" t="str">
        <f t="shared" ref="E1484:E1491" si="319">"001"</f>
        <v>001</v>
      </c>
      <c r="F1484">
        <v>6</v>
      </c>
      <c r="G1484" t="str">
        <f>"99"</f>
        <v>99</v>
      </c>
      <c r="H1484" t="str">
        <f t="shared" si="317"/>
        <v>0</v>
      </c>
      <c r="I1484" t="str">
        <f t="shared" si="318"/>
        <v>00</v>
      </c>
      <c r="J1484" t="s">
        <v>23</v>
      </c>
      <c r="K1484">
        <v>28.11</v>
      </c>
    </row>
    <row r="1485" spans="1:11" x14ac:dyDescent="0.35">
      <c r="A1485">
        <v>199</v>
      </c>
      <c r="B1485" t="str">
        <f t="shared" si="316"/>
        <v>36</v>
      </c>
      <c r="C1485">
        <v>6141</v>
      </c>
      <c r="D1485" t="str">
        <f>"39"</f>
        <v>39</v>
      </c>
      <c r="E1485" t="str">
        <f t="shared" si="319"/>
        <v>001</v>
      </c>
      <c r="F1485">
        <v>6</v>
      </c>
      <c r="G1485" t="str">
        <f>"99"</f>
        <v>99</v>
      </c>
      <c r="H1485" t="str">
        <f t="shared" si="317"/>
        <v>0</v>
      </c>
      <c r="I1485" t="str">
        <f t="shared" si="318"/>
        <v>00</v>
      </c>
      <c r="J1485" t="s">
        <v>23</v>
      </c>
      <c r="K1485">
        <v>12.63</v>
      </c>
    </row>
    <row r="1486" spans="1:11" x14ac:dyDescent="0.35">
      <c r="A1486">
        <v>199</v>
      </c>
      <c r="B1486" t="str">
        <f t="shared" si="316"/>
        <v>36</v>
      </c>
      <c r="C1486">
        <v>6141</v>
      </c>
      <c r="D1486" t="str">
        <f>"40"</f>
        <v>40</v>
      </c>
      <c r="E1486" t="str">
        <f t="shared" si="319"/>
        <v>001</v>
      </c>
      <c r="F1486">
        <v>6</v>
      </c>
      <c r="G1486" t="str">
        <f t="shared" ref="G1486:G1511" si="320">"91"</f>
        <v>91</v>
      </c>
      <c r="H1486" t="str">
        <f t="shared" si="317"/>
        <v>0</v>
      </c>
      <c r="I1486" t="str">
        <f t="shared" si="318"/>
        <v>00</v>
      </c>
      <c r="J1486" t="s">
        <v>23</v>
      </c>
      <c r="K1486">
        <v>91.69</v>
      </c>
    </row>
    <row r="1487" spans="1:11" x14ac:dyDescent="0.35">
      <c r="A1487">
        <v>199</v>
      </c>
      <c r="B1487" t="str">
        <f t="shared" si="316"/>
        <v>36</v>
      </c>
      <c r="C1487">
        <v>6141</v>
      </c>
      <c r="D1487" t="str">
        <f>"40"</f>
        <v>40</v>
      </c>
      <c r="E1487" t="str">
        <f t="shared" si="319"/>
        <v>001</v>
      </c>
      <c r="F1487">
        <v>6</v>
      </c>
      <c r="G1487" t="str">
        <f t="shared" si="320"/>
        <v>91</v>
      </c>
      <c r="H1487" t="str">
        <f>"H"</f>
        <v>H</v>
      </c>
      <c r="I1487" t="str">
        <f t="shared" si="318"/>
        <v>00</v>
      </c>
      <c r="J1487" t="s">
        <v>23</v>
      </c>
      <c r="K1487">
        <v>66.7</v>
      </c>
    </row>
    <row r="1488" spans="1:11" x14ac:dyDescent="0.35">
      <c r="A1488">
        <v>199</v>
      </c>
      <c r="B1488" t="str">
        <f t="shared" si="316"/>
        <v>36</v>
      </c>
      <c r="C1488">
        <v>6141</v>
      </c>
      <c r="D1488" t="str">
        <f t="shared" ref="D1488:D1493" si="321">"41"</f>
        <v>41</v>
      </c>
      <c r="E1488" t="str">
        <f t="shared" si="319"/>
        <v>001</v>
      </c>
      <c r="F1488">
        <v>6</v>
      </c>
      <c r="G1488" t="str">
        <f t="shared" si="320"/>
        <v>91</v>
      </c>
      <c r="H1488" t="str">
        <f>"0"</f>
        <v>0</v>
      </c>
      <c r="I1488" t="str">
        <f>"BS"</f>
        <v>BS</v>
      </c>
      <c r="J1488" t="s">
        <v>23</v>
      </c>
      <c r="K1488">
        <v>80.19</v>
      </c>
    </row>
    <row r="1489" spans="1:11" x14ac:dyDescent="0.35">
      <c r="A1489">
        <v>199</v>
      </c>
      <c r="B1489" t="str">
        <f t="shared" si="316"/>
        <v>36</v>
      </c>
      <c r="C1489">
        <v>6141</v>
      </c>
      <c r="D1489" t="str">
        <f t="shared" si="321"/>
        <v>41</v>
      </c>
      <c r="E1489" t="str">
        <f t="shared" si="319"/>
        <v>001</v>
      </c>
      <c r="F1489">
        <v>6</v>
      </c>
      <c r="G1489" t="str">
        <f t="shared" si="320"/>
        <v>91</v>
      </c>
      <c r="H1489" t="str">
        <f>"0"</f>
        <v>0</v>
      </c>
      <c r="I1489" t="str">
        <f>"GS"</f>
        <v>GS</v>
      </c>
      <c r="J1489" t="s">
        <v>23</v>
      </c>
      <c r="K1489">
        <v>99.11</v>
      </c>
    </row>
    <row r="1490" spans="1:11" x14ac:dyDescent="0.35">
      <c r="A1490">
        <v>199</v>
      </c>
      <c r="B1490" t="str">
        <f t="shared" si="316"/>
        <v>36</v>
      </c>
      <c r="C1490">
        <v>6141</v>
      </c>
      <c r="D1490" t="str">
        <f t="shared" si="321"/>
        <v>41</v>
      </c>
      <c r="E1490" t="str">
        <f t="shared" si="319"/>
        <v>001</v>
      </c>
      <c r="F1490">
        <v>6</v>
      </c>
      <c r="G1490" t="str">
        <f t="shared" si="320"/>
        <v>91</v>
      </c>
      <c r="H1490" t="str">
        <f>"H"</f>
        <v>H</v>
      </c>
      <c r="I1490" t="str">
        <f>"BS"</f>
        <v>BS</v>
      </c>
      <c r="J1490" t="s">
        <v>23</v>
      </c>
      <c r="K1490">
        <v>71.06</v>
      </c>
    </row>
    <row r="1491" spans="1:11" x14ac:dyDescent="0.35">
      <c r="A1491">
        <v>199</v>
      </c>
      <c r="B1491" t="str">
        <f t="shared" si="316"/>
        <v>36</v>
      </c>
      <c r="C1491">
        <v>6141</v>
      </c>
      <c r="D1491" t="str">
        <f t="shared" si="321"/>
        <v>41</v>
      </c>
      <c r="E1491" t="str">
        <f t="shared" si="319"/>
        <v>001</v>
      </c>
      <c r="F1491">
        <v>6</v>
      </c>
      <c r="G1491" t="str">
        <f t="shared" si="320"/>
        <v>91</v>
      </c>
      <c r="H1491" t="str">
        <f>"H"</f>
        <v>H</v>
      </c>
      <c r="I1491" t="str">
        <f>"GS"</f>
        <v>GS</v>
      </c>
      <c r="J1491" t="s">
        <v>23</v>
      </c>
      <c r="K1491">
        <v>0</v>
      </c>
    </row>
    <row r="1492" spans="1:11" x14ac:dyDescent="0.35">
      <c r="A1492">
        <v>199</v>
      </c>
      <c r="B1492" t="str">
        <f t="shared" si="316"/>
        <v>36</v>
      </c>
      <c r="C1492">
        <v>6141</v>
      </c>
      <c r="D1492" t="str">
        <f t="shared" si="321"/>
        <v>41</v>
      </c>
      <c r="E1492" t="str">
        <f>"041"</f>
        <v>041</v>
      </c>
      <c r="F1492">
        <v>6</v>
      </c>
      <c r="G1492" t="str">
        <f t="shared" si="320"/>
        <v>91</v>
      </c>
      <c r="H1492" t="str">
        <f>"0"</f>
        <v>0</v>
      </c>
      <c r="I1492" t="str">
        <f>"BS"</f>
        <v>BS</v>
      </c>
      <c r="J1492" t="s">
        <v>23</v>
      </c>
      <c r="K1492">
        <v>53.6</v>
      </c>
    </row>
    <row r="1493" spans="1:11" x14ac:dyDescent="0.35">
      <c r="A1493">
        <v>199</v>
      </c>
      <c r="B1493" t="str">
        <f t="shared" si="316"/>
        <v>36</v>
      </c>
      <c r="C1493">
        <v>6141</v>
      </c>
      <c r="D1493" t="str">
        <f t="shared" si="321"/>
        <v>41</v>
      </c>
      <c r="E1493" t="str">
        <f>"041"</f>
        <v>041</v>
      </c>
      <c r="F1493">
        <v>6</v>
      </c>
      <c r="G1493" t="str">
        <f t="shared" si="320"/>
        <v>91</v>
      </c>
      <c r="H1493" t="str">
        <f>"0"</f>
        <v>0</v>
      </c>
      <c r="I1493" t="str">
        <f>"GS"</f>
        <v>GS</v>
      </c>
      <c r="J1493" t="s">
        <v>23</v>
      </c>
      <c r="K1493">
        <v>70.47</v>
      </c>
    </row>
    <row r="1494" spans="1:11" x14ac:dyDescent="0.35">
      <c r="A1494">
        <v>199</v>
      </c>
      <c r="B1494" t="str">
        <f t="shared" si="316"/>
        <v>36</v>
      </c>
      <c r="C1494">
        <v>6141</v>
      </c>
      <c r="D1494" t="str">
        <f>"42"</f>
        <v>42</v>
      </c>
      <c r="E1494" t="str">
        <f>"001"</f>
        <v>001</v>
      </c>
      <c r="F1494">
        <v>6</v>
      </c>
      <c r="G1494" t="str">
        <f t="shared" si="320"/>
        <v>91</v>
      </c>
      <c r="H1494" t="str">
        <f>"0"</f>
        <v>0</v>
      </c>
      <c r="I1494" t="str">
        <f>"00"</f>
        <v>00</v>
      </c>
      <c r="J1494" t="s">
        <v>23</v>
      </c>
      <c r="K1494">
        <v>31.9</v>
      </c>
    </row>
    <row r="1495" spans="1:11" x14ac:dyDescent="0.35">
      <c r="A1495">
        <v>199</v>
      </c>
      <c r="B1495" t="str">
        <f t="shared" si="316"/>
        <v>36</v>
      </c>
      <c r="C1495">
        <v>6141</v>
      </c>
      <c r="D1495" t="str">
        <f>"42"</f>
        <v>42</v>
      </c>
      <c r="E1495" t="str">
        <f>"001"</f>
        <v>001</v>
      </c>
      <c r="F1495">
        <v>6</v>
      </c>
      <c r="G1495" t="str">
        <f t="shared" si="320"/>
        <v>91</v>
      </c>
      <c r="H1495" t="str">
        <f>"H"</f>
        <v>H</v>
      </c>
      <c r="I1495" t="str">
        <f>"00"</f>
        <v>00</v>
      </c>
      <c r="J1495" t="s">
        <v>23</v>
      </c>
      <c r="K1495">
        <v>39.32</v>
      </c>
    </row>
    <row r="1496" spans="1:11" x14ac:dyDescent="0.35">
      <c r="A1496">
        <v>199</v>
      </c>
      <c r="B1496" t="str">
        <f t="shared" si="316"/>
        <v>36</v>
      </c>
      <c r="C1496">
        <v>6141</v>
      </c>
      <c r="D1496" t="str">
        <f>"43"</f>
        <v>43</v>
      </c>
      <c r="E1496" t="str">
        <f>"001"</f>
        <v>001</v>
      </c>
      <c r="F1496">
        <v>6</v>
      </c>
      <c r="G1496" t="str">
        <f t="shared" si="320"/>
        <v>91</v>
      </c>
      <c r="H1496" t="str">
        <f>"0"</f>
        <v>0</v>
      </c>
      <c r="I1496" t="str">
        <f>"00"</f>
        <v>00</v>
      </c>
      <c r="J1496" t="s">
        <v>23</v>
      </c>
      <c r="K1496">
        <v>559.16</v>
      </c>
    </row>
    <row r="1497" spans="1:11" x14ac:dyDescent="0.35">
      <c r="A1497">
        <v>199</v>
      </c>
      <c r="B1497" t="str">
        <f t="shared" si="316"/>
        <v>36</v>
      </c>
      <c r="C1497">
        <v>6141</v>
      </c>
      <c r="D1497" t="str">
        <f>"43"</f>
        <v>43</v>
      </c>
      <c r="E1497" t="str">
        <f>"001"</f>
        <v>001</v>
      </c>
      <c r="F1497">
        <v>6</v>
      </c>
      <c r="G1497" t="str">
        <f t="shared" si="320"/>
        <v>91</v>
      </c>
      <c r="H1497" t="str">
        <f>"0"</f>
        <v>0</v>
      </c>
      <c r="I1497" t="str">
        <f>"CD"</f>
        <v>CD</v>
      </c>
      <c r="J1497" t="s">
        <v>23</v>
      </c>
      <c r="K1497">
        <v>0</v>
      </c>
    </row>
    <row r="1498" spans="1:11" x14ac:dyDescent="0.35">
      <c r="A1498">
        <v>199</v>
      </c>
      <c r="B1498" t="str">
        <f t="shared" si="316"/>
        <v>36</v>
      </c>
      <c r="C1498">
        <v>6141</v>
      </c>
      <c r="D1498" t="str">
        <f>"43"</f>
        <v>43</v>
      </c>
      <c r="E1498" t="str">
        <f>"001"</f>
        <v>001</v>
      </c>
      <c r="F1498">
        <v>6</v>
      </c>
      <c r="G1498" t="str">
        <f t="shared" si="320"/>
        <v>91</v>
      </c>
      <c r="H1498" t="str">
        <f>"H"</f>
        <v>H</v>
      </c>
      <c r="I1498" t="str">
        <f t="shared" ref="I1498:I1503" si="322">"00"</f>
        <v>00</v>
      </c>
      <c r="J1498" t="s">
        <v>23</v>
      </c>
      <c r="K1498">
        <v>52.34</v>
      </c>
    </row>
    <row r="1499" spans="1:11" x14ac:dyDescent="0.35">
      <c r="A1499">
        <v>199</v>
      </c>
      <c r="B1499" t="str">
        <f t="shared" si="316"/>
        <v>36</v>
      </c>
      <c r="C1499">
        <v>6141</v>
      </c>
      <c r="D1499" t="str">
        <f>"43"</f>
        <v>43</v>
      </c>
      <c r="E1499" t="str">
        <f>"041"</f>
        <v>041</v>
      </c>
      <c r="F1499">
        <v>6</v>
      </c>
      <c r="G1499" t="str">
        <f t="shared" si="320"/>
        <v>91</v>
      </c>
      <c r="H1499" t="str">
        <f>"0"</f>
        <v>0</v>
      </c>
      <c r="I1499" t="str">
        <f t="shared" si="322"/>
        <v>00</v>
      </c>
      <c r="J1499" t="s">
        <v>23</v>
      </c>
      <c r="K1499">
        <v>176.1</v>
      </c>
    </row>
    <row r="1500" spans="1:11" x14ac:dyDescent="0.35">
      <c r="A1500">
        <v>199</v>
      </c>
      <c r="B1500" t="str">
        <f t="shared" si="316"/>
        <v>36</v>
      </c>
      <c r="C1500">
        <v>6141</v>
      </c>
      <c r="D1500" t="str">
        <f>"44"</f>
        <v>44</v>
      </c>
      <c r="E1500" t="str">
        <f t="shared" ref="E1500:E1512" si="323">"001"</f>
        <v>001</v>
      </c>
      <c r="F1500">
        <v>6</v>
      </c>
      <c r="G1500" t="str">
        <f t="shared" si="320"/>
        <v>91</v>
      </c>
      <c r="H1500" t="str">
        <f>"0"</f>
        <v>0</v>
      </c>
      <c r="I1500" t="str">
        <f t="shared" si="322"/>
        <v>00</v>
      </c>
      <c r="J1500" t="s">
        <v>23</v>
      </c>
      <c r="K1500">
        <v>92.23</v>
      </c>
    </row>
    <row r="1501" spans="1:11" x14ac:dyDescent="0.35">
      <c r="A1501">
        <v>199</v>
      </c>
      <c r="B1501" t="str">
        <f t="shared" si="316"/>
        <v>36</v>
      </c>
      <c r="C1501">
        <v>6141</v>
      </c>
      <c r="D1501" t="str">
        <f>"44"</f>
        <v>44</v>
      </c>
      <c r="E1501" t="str">
        <f t="shared" si="323"/>
        <v>001</v>
      </c>
      <c r="F1501">
        <v>6</v>
      </c>
      <c r="G1501" t="str">
        <f t="shared" si="320"/>
        <v>91</v>
      </c>
      <c r="H1501" t="str">
        <f>"H"</f>
        <v>H</v>
      </c>
      <c r="I1501" t="str">
        <f t="shared" si="322"/>
        <v>00</v>
      </c>
      <c r="J1501" t="s">
        <v>23</v>
      </c>
      <c r="K1501">
        <v>71.180000000000007</v>
      </c>
    </row>
    <row r="1502" spans="1:11" x14ac:dyDescent="0.35">
      <c r="A1502">
        <v>199</v>
      </c>
      <c r="B1502" t="str">
        <f t="shared" si="316"/>
        <v>36</v>
      </c>
      <c r="C1502">
        <v>6141</v>
      </c>
      <c r="D1502" t="str">
        <f>"45"</f>
        <v>45</v>
      </c>
      <c r="E1502" t="str">
        <f t="shared" si="323"/>
        <v>001</v>
      </c>
      <c r="F1502">
        <v>6</v>
      </c>
      <c r="G1502" t="str">
        <f t="shared" si="320"/>
        <v>91</v>
      </c>
      <c r="H1502" t="str">
        <f>"0"</f>
        <v>0</v>
      </c>
      <c r="I1502" t="str">
        <f t="shared" si="322"/>
        <v>00</v>
      </c>
      <c r="J1502" t="s">
        <v>23</v>
      </c>
      <c r="K1502">
        <v>31.01</v>
      </c>
    </row>
    <row r="1503" spans="1:11" x14ac:dyDescent="0.35">
      <c r="A1503">
        <v>199</v>
      </c>
      <c r="B1503" t="str">
        <f t="shared" si="316"/>
        <v>36</v>
      </c>
      <c r="C1503">
        <v>6141</v>
      </c>
      <c r="D1503" t="str">
        <f>"45"</f>
        <v>45</v>
      </c>
      <c r="E1503" t="str">
        <f t="shared" si="323"/>
        <v>001</v>
      </c>
      <c r="F1503">
        <v>6</v>
      </c>
      <c r="G1503" t="str">
        <f t="shared" si="320"/>
        <v>91</v>
      </c>
      <c r="H1503" t="str">
        <f>"H"</f>
        <v>H</v>
      </c>
      <c r="I1503" t="str">
        <f t="shared" si="322"/>
        <v>00</v>
      </c>
      <c r="J1503" t="s">
        <v>23</v>
      </c>
      <c r="K1503">
        <v>84.61</v>
      </c>
    </row>
    <row r="1504" spans="1:11" x14ac:dyDescent="0.35">
      <c r="A1504">
        <v>199</v>
      </c>
      <c r="B1504" t="str">
        <f t="shared" si="316"/>
        <v>36</v>
      </c>
      <c r="C1504">
        <v>6141</v>
      </c>
      <c r="D1504" t="str">
        <f>"46"</f>
        <v>46</v>
      </c>
      <c r="E1504" t="str">
        <f t="shared" si="323"/>
        <v>001</v>
      </c>
      <c r="F1504">
        <v>6</v>
      </c>
      <c r="G1504" t="str">
        <f t="shared" si="320"/>
        <v>91</v>
      </c>
      <c r="H1504" t="str">
        <f>"0"</f>
        <v>0</v>
      </c>
      <c r="I1504" t="str">
        <f>"BS"</f>
        <v>BS</v>
      </c>
      <c r="J1504" t="s">
        <v>23</v>
      </c>
      <c r="K1504">
        <v>61.87</v>
      </c>
    </row>
    <row r="1505" spans="1:11" x14ac:dyDescent="0.35">
      <c r="A1505">
        <v>199</v>
      </c>
      <c r="B1505" t="str">
        <f t="shared" si="316"/>
        <v>36</v>
      </c>
      <c r="C1505">
        <v>6141</v>
      </c>
      <c r="D1505" t="str">
        <f>"46"</f>
        <v>46</v>
      </c>
      <c r="E1505" t="str">
        <f t="shared" si="323"/>
        <v>001</v>
      </c>
      <c r="F1505">
        <v>6</v>
      </c>
      <c r="G1505" t="str">
        <f t="shared" si="320"/>
        <v>91</v>
      </c>
      <c r="H1505" t="str">
        <f>"0"</f>
        <v>0</v>
      </c>
      <c r="I1505" t="str">
        <f>"GS"</f>
        <v>GS</v>
      </c>
      <c r="J1505" t="s">
        <v>23</v>
      </c>
      <c r="K1505">
        <v>30.91</v>
      </c>
    </row>
    <row r="1506" spans="1:11" x14ac:dyDescent="0.35">
      <c r="A1506">
        <v>199</v>
      </c>
      <c r="B1506" t="str">
        <f t="shared" si="316"/>
        <v>36</v>
      </c>
      <c r="C1506">
        <v>6141</v>
      </c>
      <c r="D1506" t="str">
        <f>"46"</f>
        <v>46</v>
      </c>
      <c r="E1506" t="str">
        <f t="shared" si="323"/>
        <v>001</v>
      </c>
      <c r="F1506">
        <v>6</v>
      </c>
      <c r="G1506" t="str">
        <f t="shared" si="320"/>
        <v>91</v>
      </c>
      <c r="H1506" t="str">
        <f>"H"</f>
        <v>H</v>
      </c>
      <c r="I1506" t="str">
        <f>"BS"</f>
        <v>BS</v>
      </c>
      <c r="J1506" t="s">
        <v>23</v>
      </c>
      <c r="K1506">
        <v>65.52</v>
      </c>
    </row>
    <row r="1507" spans="1:11" x14ac:dyDescent="0.35">
      <c r="A1507">
        <v>199</v>
      </c>
      <c r="B1507" t="str">
        <f t="shared" si="316"/>
        <v>36</v>
      </c>
      <c r="C1507">
        <v>6141</v>
      </c>
      <c r="D1507" t="str">
        <f>"46"</f>
        <v>46</v>
      </c>
      <c r="E1507" t="str">
        <f t="shared" si="323"/>
        <v>001</v>
      </c>
      <c r="F1507">
        <v>6</v>
      </c>
      <c r="G1507" t="str">
        <f t="shared" si="320"/>
        <v>91</v>
      </c>
      <c r="H1507" t="str">
        <f>"H"</f>
        <v>H</v>
      </c>
      <c r="I1507" t="str">
        <f>"GS"</f>
        <v>GS</v>
      </c>
      <c r="J1507" t="s">
        <v>23</v>
      </c>
      <c r="K1507">
        <v>0</v>
      </c>
    </row>
    <row r="1508" spans="1:11" x14ac:dyDescent="0.35">
      <c r="A1508">
        <v>199</v>
      </c>
      <c r="B1508" t="str">
        <f t="shared" si="316"/>
        <v>36</v>
      </c>
      <c r="C1508">
        <v>6141</v>
      </c>
      <c r="D1508" t="str">
        <f>"47"</f>
        <v>47</v>
      </c>
      <c r="E1508" t="str">
        <f t="shared" si="323"/>
        <v>001</v>
      </c>
      <c r="F1508">
        <v>6</v>
      </c>
      <c r="G1508" t="str">
        <f t="shared" si="320"/>
        <v>91</v>
      </c>
      <c r="H1508" t="str">
        <f>"0"</f>
        <v>0</v>
      </c>
      <c r="I1508" t="str">
        <f>"00"</f>
        <v>00</v>
      </c>
      <c r="J1508" t="s">
        <v>23</v>
      </c>
      <c r="K1508">
        <v>57.82</v>
      </c>
    </row>
    <row r="1509" spans="1:11" x14ac:dyDescent="0.35">
      <c r="A1509">
        <v>199</v>
      </c>
      <c r="B1509" t="str">
        <f t="shared" si="316"/>
        <v>36</v>
      </c>
      <c r="C1509">
        <v>6141</v>
      </c>
      <c r="D1509" t="str">
        <f>"47"</f>
        <v>47</v>
      </c>
      <c r="E1509" t="str">
        <f t="shared" si="323"/>
        <v>001</v>
      </c>
      <c r="F1509">
        <v>6</v>
      </c>
      <c r="G1509" t="str">
        <f t="shared" si="320"/>
        <v>91</v>
      </c>
      <c r="H1509" t="str">
        <f>"H"</f>
        <v>H</v>
      </c>
      <c r="I1509" t="str">
        <f>"00"</f>
        <v>00</v>
      </c>
      <c r="J1509" t="s">
        <v>23</v>
      </c>
      <c r="K1509">
        <v>72.5</v>
      </c>
    </row>
    <row r="1510" spans="1:11" x14ac:dyDescent="0.35">
      <c r="A1510">
        <v>199</v>
      </c>
      <c r="B1510" t="str">
        <f t="shared" si="316"/>
        <v>36</v>
      </c>
      <c r="C1510">
        <v>6141</v>
      </c>
      <c r="D1510" t="str">
        <f>"48"</f>
        <v>48</v>
      </c>
      <c r="E1510" t="str">
        <f t="shared" si="323"/>
        <v>001</v>
      </c>
      <c r="F1510">
        <v>6</v>
      </c>
      <c r="G1510" t="str">
        <f t="shared" si="320"/>
        <v>91</v>
      </c>
      <c r="H1510" t="str">
        <f>"0"</f>
        <v>0</v>
      </c>
      <c r="I1510" t="str">
        <f>"BS"</f>
        <v>BS</v>
      </c>
      <c r="J1510" t="s">
        <v>23</v>
      </c>
      <c r="K1510">
        <v>31.01</v>
      </c>
    </row>
    <row r="1511" spans="1:11" x14ac:dyDescent="0.35">
      <c r="A1511">
        <v>199</v>
      </c>
      <c r="B1511" t="str">
        <f t="shared" si="316"/>
        <v>36</v>
      </c>
      <c r="C1511">
        <v>6141</v>
      </c>
      <c r="D1511" t="str">
        <f>"48"</f>
        <v>48</v>
      </c>
      <c r="E1511" t="str">
        <f t="shared" si="323"/>
        <v>001</v>
      </c>
      <c r="F1511">
        <v>6</v>
      </c>
      <c r="G1511" t="str">
        <f t="shared" si="320"/>
        <v>91</v>
      </c>
      <c r="H1511" t="str">
        <f>"0"</f>
        <v>0</v>
      </c>
      <c r="I1511" t="str">
        <f>"GS"</f>
        <v>GS</v>
      </c>
      <c r="J1511" t="s">
        <v>23</v>
      </c>
      <c r="K1511">
        <v>0</v>
      </c>
    </row>
    <row r="1512" spans="1:11" x14ac:dyDescent="0.35">
      <c r="A1512">
        <v>199</v>
      </c>
      <c r="B1512" t="str">
        <f t="shared" si="316"/>
        <v>36</v>
      </c>
      <c r="C1512">
        <v>6141</v>
      </c>
      <c r="D1512" t="str">
        <f>"48"</f>
        <v>48</v>
      </c>
      <c r="E1512" t="str">
        <f t="shared" si="323"/>
        <v>001</v>
      </c>
      <c r="F1512">
        <v>6</v>
      </c>
      <c r="G1512" t="str">
        <f>"99"</f>
        <v>99</v>
      </c>
      <c r="H1512" t="str">
        <f>"0"</f>
        <v>0</v>
      </c>
      <c r="I1512" t="str">
        <f>"00"</f>
        <v>00</v>
      </c>
      <c r="J1512" t="s">
        <v>23</v>
      </c>
      <c r="K1512">
        <v>39.65</v>
      </c>
    </row>
    <row r="1513" spans="1:11" x14ac:dyDescent="0.35">
      <c r="A1513">
        <v>199</v>
      </c>
      <c r="B1513" t="str">
        <f t="shared" si="316"/>
        <v>36</v>
      </c>
      <c r="C1513">
        <v>6141</v>
      </c>
      <c r="D1513" t="str">
        <f>"48"</f>
        <v>48</v>
      </c>
      <c r="E1513" t="str">
        <f>"999"</f>
        <v>999</v>
      </c>
      <c r="F1513">
        <v>6</v>
      </c>
      <c r="G1513" t="str">
        <f t="shared" ref="G1513:G1522" si="324">"91"</f>
        <v>91</v>
      </c>
      <c r="H1513" t="str">
        <f>"H"</f>
        <v>H</v>
      </c>
      <c r="I1513" t="str">
        <f>"00"</f>
        <v>00</v>
      </c>
      <c r="J1513" t="s">
        <v>23</v>
      </c>
      <c r="K1513">
        <v>61.99</v>
      </c>
    </row>
    <row r="1514" spans="1:11" x14ac:dyDescent="0.35">
      <c r="A1514">
        <v>199</v>
      </c>
      <c r="B1514" t="str">
        <f t="shared" si="316"/>
        <v>36</v>
      </c>
      <c r="C1514">
        <v>6141</v>
      </c>
      <c r="D1514" t="str">
        <f t="shared" ref="D1514:D1519" si="325">"49"</f>
        <v>49</v>
      </c>
      <c r="E1514" t="str">
        <f>"001"</f>
        <v>001</v>
      </c>
      <c r="F1514">
        <v>6</v>
      </c>
      <c r="G1514" t="str">
        <f t="shared" si="324"/>
        <v>91</v>
      </c>
      <c r="H1514" t="str">
        <f>"0"</f>
        <v>0</v>
      </c>
      <c r="I1514" t="str">
        <f>"BS"</f>
        <v>BS</v>
      </c>
      <c r="J1514" t="s">
        <v>23</v>
      </c>
      <c r="K1514">
        <v>120.87</v>
      </c>
    </row>
    <row r="1515" spans="1:11" x14ac:dyDescent="0.35">
      <c r="A1515">
        <v>199</v>
      </c>
      <c r="B1515" t="str">
        <f t="shared" si="316"/>
        <v>36</v>
      </c>
      <c r="C1515">
        <v>6141</v>
      </c>
      <c r="D1515" t="str">
        <f t="shared" si="325"/>
        <v>49</v>
      </c>
      <c r="E1515" t="str">
        <f>"001"</f>
        <v>001</v>
      </c>
      <c r="F1515">
        <v>6</v>
      </c>
      <c r="G1515" t="str">
        <f t="shared" si="324"/>
        <v>91</v>
      </c>
      <c r="H1515" t="str">
        <f>"0"</f>
        <v>0</v>
      </c>
      <c r="I1515" t="str">
        <f>"GS"</f>
        <v>GS</v>
      </c>
      <c r="J1515" t="s">
        <v>23</v>
      </c>
      <c r="K1515">
        <v>98.68</v>
      </c>
    </row>
    <row r="1516" spans="1:11" x14ac:dyDescent="0.35">
      <c r="A1516">
        <v>199</v>
      </c>
      <c r="B1516" t="str">
        <f t="shared" si="316"/>
        <v>36</v>
      </c>
      <c r="C1516">
        <v>6141</v>
      </c>
      <c r="D1516" t="str">
        <f t="shared" si="325"/>
        <v>49</v>
      </c>
      <c r="E1516" t="str">
        <f>"001"</f>
        <v>001</v>
      </c>
      <c r="F1516">
        <v>6</v>
      </c>
      <c r="G1516" t="str">
        <f t="shared" si="324"/>
        <v>91</v>
      </c>
      <c r="H1516" t="str">
        <f>"H"</f>
        <v>H</v>
      </c>
      <c r="I1516" t="str">
        <f>"BS"</f>
        <v>BS</v>
      </c>
      <c r="J1516" t="s">
        <v>23</v>
      </c>
      <c r="K1516">
        <v>40.86</v>
      </c>
    </row>
    <row r="1517" spans="1:11" x14ac:dyDescent="0.35">
      <c r="A1517">
        <v>199</v>
      </c>
      <c r="B1517" t="str">
        <f t="shared" si="316"/>
        <v>36</v>
      </c>
      <c r="C1517">
        <v>6141</v>
      </c>
      <c r="D1517" t="str">
        <f t="shared" si="325"/>
        <v>49</v>
      </c>
      <c r="E1517" t="str">
        <f>"001"</f>
        <v>001</v>
      </c>
      <c r="F1517">
        <v>6</v>
      </c>
      <c r="G1517" t="str">
        <f t="shared" si="324"/>
        <v>91</v>
      </c>
      <c r="H1517" t="str">
        <f>"H"</f>
        <v>H</v>
      </c>
      <c r="I1517" t="str">
        <f>"GS"</f>
        <v>GS</v>
      </c>
      <c r="J1517" t="s">
        <v>23</v>
      </c>
      <c r="K1517">
        <v>0</v>
      </c>
    </row>
    <row r="1518" spans="1:11" x14ac:dyDescent="0.35">
      <c r="A1518">
        <v>199</v>
      </c>
      <c r="B1518" t="str">
        <f t="shared" si="316"/>
        <v>36</v>
      </c>
      <c r="C1518">
        <v>6141</v>
      </c>
      <c r="D1518" t="str">
        <f t="shared" si="325"/>
        <v>49</v>
      </c>
      <c r="E1518" t="str">
        <f>"041"</f>
        <v>041</v>
      </c>
      <c r="F1518">
        <v>6</v>
      </c>
      <c r="G1518" t="str">
        <f t="shared" si="324"/>
        <v>91</v>
      </c>
      <c r="H1518" t="str">
        <f>"0"</f>
        <v>0</v>
      </c>
      <c r="I1518" t="str">
        <f>"BS"</f>
        <v>BS</v>
      </c>
      <c r="J1518" t="s">
        <v>23</v>
      </c>
      <c r="K1518">
        <v>54.06</v>
      </c>
    </row>
    <row r="1519" spans="1:11" x14ac:dyDescent="0.35">
      <c r="A1519">
        <v>199</v>
      </c>
      <c r="B1519" t="str">
        <f t="shared" si="316"/>
        <v>36</v>
      </c>
      <c r="C1519">
        <v>6141</v>
      </c>
      <c r="D1519" t="str">
        <f t="shared" si="325"/>
        <v>49</v>
      </c>
      <c r="E1519" t="str">
        <f>"041"</f>
        <v>041</v>
      </c>
      <c r="F1519">
        <v>6</v>
      </c>
      <c r="G1519" t="str">
        <f t="shared" si="324"/>
        <v>91</v>
      </c>
      <c r="H1519" t="str">
        <f>"0"</f>
        <v>0</v>
      </c>
      <c r="I1519" t="str">
        <f>"GS"</f>
        <v>GS</v>
      </c>
      <c r="J1519" t="s">
        <v>23</v>
      </c>
      <c r="K1519">
        <v>53.85</v>
      </c>
    </row>
    <row r="1520" spans="1:11" x14ac:dyDescent="0.35">
      <c r="A1520">
        <v>199</v>
      </c>
      <c r="B1520" t="str">
        <f t="shared" si="316"/>
        <v>36</v>
      </c>
      <c r="C1520">
        <v>6141</v>
      </c>
      <c r="D1520" t="str">
        <f>"50"</f>
        <v>50</v>
      </c>
      <c r="E1520" t="str">
        <f>"001"</f>
        <v>001</v>
      </c>
      <c r="F1520">
        <v>6</v>
      </c>
      <c r="G1520" t="str">
        <f t="shared" si="324"/>
        <v>91</v>
      </c>
      <c r="H1520" t="str">
        <f>"0"</f>
        <v>0</v>
      </c>
      <c r="I1520" t="str">
        <f t="shared" ref="I1520:I1526" si="326">"00"</f>
        <v>00</v>
      </c>
      <c r="J1520" t="s">
        <v>23</v>
      </c>
      <c r="K1520">
        <v>61.93</v>
      </c>
    </row>
    <row r="1521" spans="1:11" x14ac:dyDescent="0.35">
      <c r="A1521">
        <v>199</v>
      </c>
      <c r="B1521" t="str">
        <f t="shared" si="316"/>
        <v>36</v>
      </c>
      <c r="C1521">
        <v>6141</v>
      </c>
      <c r="D1521" t="str">
        <f>"50"</f>
        <v>50</v>
      </c>
      <c r="E1521" t="str">
        <f>"001"</f>
        <v>001</v>
      </c>
      <c r="F1521">
        <v>6</v>
      </c>
      <c r="G1521" t="str">
        <f t="shared" si="324"/>
        <v>91</v>
      </c>
      <c r="H1521" t="str">
        <f>"H"</f>
        <v>H</v>
      </c>
      <c r="I1521" t="str">
        <f t="shared" si="326"/>
        <v>00</v>
      </c>
      <c r="J1521" t="s">
        <v>23</v>
      </c>
      <c r="K1521">
        <v>67.69</v>
      </c>
    </row>
    <row r="1522" spans="1:11" x14ac:dyDescent="0.35">
      <c r="A1522">
        <v>199</v>
      </c>
      <c r="B1522" t="str">
        <f t="shared" si="316"/>
        <v>36</v>
      </c>
      <c r="C1522">
        <v>6141</v>
      </c>
      <c r="D1522" t="str">
        <f>"50"</f>
        <v>50</v>
      </c>
      <c r="E1522" t="str">
        <f>"041"</f>
        <v>041</v>
      </c>
      <c r="F1522">
        <v>6</v>
      </c>
      <c r="G1522" t="str">
        <f t="shared" si="324"/>
        <v>91</v>
      </c>
      <c r="H1522" t="str">
        <f t="shared" ref="H1522:H1530" si="327">"0"</f>
        <v>0</v>
      </c>
      <c r="I1522" t="str">
        <f t="shared" si="326"/>
        <v>00</v>
      </c>
      <c r="J1522" t="s">
        <v>23</v>
      </c>
      <c r="K1522">
        <v>68.3</v>
      </c>
    </row>
    <row r="1523" spans="1:11" x14ac:dyDescent="0.35">
      <c r="A1523">
        <v>199</v>
      </c>
      <c r="B1523" t="str">
        <f t="shared" si="316"/>
        <v>36</v>
      </c>
      <c r="C1523">
        <v>6141</v>
      </c>
      <c r="D1523" t="str">
        <f>"74"</f>
        <v>74</v>
      </c>
      <c r="E1523" t="str">
        <f>"001"</f>
        <v>001</v>
      </c>
      <c r="F1523">
        <v>6</v>
      </c>
      <c r="G1523" t="str">
        <f>"99"</f>
        <v>99</v>
      </c>
      <c r="H1523" t="str">
        <f t="shared" si="327"/>
        <v>0</v>
      </c>
      <c r="I1523" t="str">
        <f t="shared" si="326"/>
        <v>00</v>
      </c>
      <c r="J1523" t="s">
        <v>23</v>
      </c>
      <c r="K1523">
        <v>27.84</v>
      </c>
    </row>
    <row r="1524" spans="1:11" x14ac:dyDescent="0.35">
      <c r="A1524">
        <v>199</v>
      </c>
      <c r="B1524" t="str">
        <f t="shared" si="316"/>
        <v>36</v>
      </c>
      <c r="C1524">
        <v>6141</v>
      </c>
      <c r="D1524" t="str">
        <f>"75"</f>
        <v>75</v>
      </c>
      <c r="E1524" t="str">
        <f>"001"</f>
        <v>001</v>
      </c>
      <c r="F1524">
        <v>6</v>
      </c>
      <c r="G1524" t="str">
        <f>"99"</f>
        <v>99</v>
      </c>
      <c r="H1524" t="str">
        <f t="shared" si="327"/>
        <v>0</v>
      </c>
      <c r="I1524" t="str">
        <f t="shared" si="326"/>
        <v>00</v>
      </c>
      <c r="J1524" t="s">
        <v>23</v>
      </c>
      <c r="K1524">
        <v>0</v>
      </c>
    </row>
    <row r="1525" spans="1:11" x14ac:dyDescent="0.35">
      <c r="A1525">
        <v>199</v>
      </c>
      <c r="B1525" t="str">
        <f t="shared" si="316"/>
        <v>36</v>
      </c>
      <c r="C1525">
        <v>6142</v>
      </c>
      <c r="D1525" t="str">
        <f>"00"</f>
        <v>00</v>
      </c>
      <c r="E1525" t="str">
        <f>"998"</f>
        <v>998</v>
      </c>
      <c r="F1525">
        <v>6</v>
      </c>
      <c r="G1525" t="str">
        <f t="shared" ref="G1525:G1531" si="328">"91"</f>
        <v>91</v>
      </c>
      <c r="H1525" t="str">
        <f t="shared" si="327"/>
        <v>0</v>
      </c>
      <c r="I1525" t="str">
        <f t="shared" si="326"/>
        <v>00</v>
      </c>
      <c r="J1525" t="s">
        <v>156</v>
      </c>
      <c r="K1525" s="1">
        <v>5640</v>
      </c>
    </row>
    <row r="1526" spans="1:11" x14ac:dyDescent="0.35">
      <c r="A1526">
        <v>199</v>
      </c>
      <c r="B1526" t="str">
        <f t="shared" si="316"/>
        <v>36</v>
      </c>
      <c r="C1526">
        <v>6142</v>
      </c>
      <c r="D1526" t="str">
        <f>"10"</f>
        <v>10</v>
      </c>
      <c r="E1526" t="str">
        <f>"998"</f>
        <v>998</v>
      </c>
      <c r="F1526">
        <v>6</v>
      </c>
      <c r="G1526" t="str">
        <f t="shared" si="328"/>
        <v>91</v>
      </c>
      <c r="H1526" t="str">
        <f t="shared" si="327"/>
        <v>0</v>
      </c>
      <c r="I1526" t="str">
        <f t="shared" si="326"/>
        <v>00</v>
      </c>
      <c r="J1526" t="s">
        <v>156</v>
      </c>
      <c r="K1526" s="1">
        <v>2820</v>
      </c>
    </row>
    <row r="1527" spans="1:11" x14ac:dyDescent="0.35">
      <c r="A1527">
        <v>199</v>
      </c>
      <c r="B1527" t="str">
        <f t="shared" si="316"/>
        <v>36</v>
      </c>
      <c r="C1527">
        <v>6143</v>
      </c>
      <c r="D1527" t="str">
        <f t="shared" ref="D1527:D1537" si="329">"00"</f>
        <v>00</v>
      </c>
      <c r="E1527" t="str">
        <f t="shared" ref="E1527:E1533" si="330">"001"</f>
        <v>001</v>
      </c>
      <c r="F1527">
        <v>6</v>
      </c>
      <c r="G1527" t="str">
        <f t="shared" si="328"/>
        <v>91</v>
      </c>
      <c r="H1527" t="str">
        <f t="shared" si="327"/>
        <v>0</v>
      </c>
      <c r="I1527" t="str">
        <f>"ED"</f>
        <v>ED</v>
      </c>
      <c r="J1527" t="s">
        <v>24</v>
      </c>
      <c r="K1527">
        <v>381.25</v>
      </c>
    </row>
    <row r="1528" spans="1:11" x14ac:dyDescent="0.35">
      <c r="A1528">
        <v>199</v>
      </c>
      <c r="B1528" t="str">
        <f t="shared" si="316"/>
        <v>36</v>
      </c>
      <c r="C1528">
        <v>6143</v>
      </c>
      <c r="D1528" t="str">
        <f t="shared" si="329"/>
        <v>00</v>
      </c>
      <c r="E1528" t="str">
        <f t="shared" si="330"/>
        <v>001</v>
      </c>
      <c r="F1528">
        <v>6</v>
      </c>
      <c r="G1528" t="str">
        <f t="shared" si="328"/>
        <v>91</v>
      </c>
      <c r="H1528" t="str">
        <f t="shared" si="327"/>
        <v>0</v>
      </c>
      <c r="I1528" t="str">
        <f>"GM"</f>
        <v>GM</v>
      </c>
      <c r="J1528" t="s">
        <v>24</v>
      </c>
      <c r="K1528">
        <v>20.9</v>
      </c>
    </row>
    <row r="1529" spans="1:11" x14ac:dyDescent="0.35">
      <c r="A1529">
        <v>199</v>
      </c>
      <c r="B1529" t="str">
        <f t="shared" si="316"/>
        <v>36</v>
      </c>
      <c r="C1529">
        <v>6143</v>
      </c>
      <c r="D1529" t="str">
        <f t="shared" si="329"/>
        <v>00</v>
      </c>
      <c r="E1529" t="str">
        <f t="shared" si="330"/>
        <v>001</v>
      </c>
      <c r="F1529">
        <v>6</v>
      </c>
      <c r="G1529" t="str">
        <f t="shared" si="328"/>
        <v>91</v>
      </c>
      <c r="H1529" t="str">
        <f t="shared" si="327"/>
        <v>0</v>
      </c>
      <c r="I1529" t="str">
        <f>"GS"</f>
        <v>GS</v>
      </c>
      <c r="J1529" t="s">
        <v>24</v>
      </c>
      <c r="K1529">
        <v>47.5</v>
      </c>
    </row>
    <row r="1530" spans="1:11" x14ac:dyDescent="0.35">
      <c r="A1530">
        <v>199</v>
      </c>
      <c r="B1530" t="str">
        <f t="shared" si="316"/>
        <v>36</v>
      </c>
      <c r="C1530">
        <v>6143</v>
      </c>
      <c r="D1530" t="str">
        <f t="shared" si="329"/>
        <v>00</v>
      </c>
      <c r="E1530" t="str">
        <f t="shared" si="330"/>
        <v>001</v>
      </c>
      <c r="F1530">
        <v>6</v>
      </c>
      <c r="G1530" t="str">
        <f t="shared" si="328"/>
        <v>91</v>
      </c>
      <c r="H1530" t="str">
        <f t="shared" si="327"/>
        <v>0</v>
      </c>
      <c r="I1530" t="str">
        <f>"TR"</f>
        <v>TR</v>
      </c>
      <c r="J1530" t="s">
        <v>24</v>
      </c>
      <c r="K1530">
        <v>47.5</v>
      </c>
    </row>
    <row r="1531" spans="1:11" x14ac:dyDescent="0.35">
      <c r="A1531">
        <v>199</v>
      </c>
      <c r="B1531" t="str">
        <f t="shared" si="316"/>
        <v>36</v>
      </c>
      <c r="C1531">
        <v>6143</v>
      </c>
      <c r="D1531" t="str">
        <f t="shared" si="329"/>
        <v>00</v>
      </c>
      <c r="E1531" t="str">
        <f t="shared" si="330"/>
        <v>001</v>
      </c>
      <c r="F1531">
        <v>6</v>
      </c>
      <c r="G1531" t="str">
        <f t="shared" si="328"/>
        <v>91</v>
      </c>
      <c r="H1531" t="str">
        <f>"H"</f>
        <v>H</v>
      </c>
      <c r="I1531" t="str">
        <f>"TR"</f>
        <v>TR</v>
      </c>
      <c r="J1531" t="s">
        <v>24</v>
      </c>
      <c r="K1531">
        <v>95</v>
      </c>
    </row>
    <row r="1532" spans="1:11" x14ac:dyDescent="0.35">
      <c r="A1532">
        <v>199</v>
      </c>
      <c r="B1532" t="str">
        <f t="shared" si="316"/>
        <v>36</v>
      </c>
      <c r="C1532">
        <v>6143</v>
      </c>
      <c r="D1532" t="str">
        <f t="shared" si="329"/>
        <v>00</v>
      </c>
      <c r="E1532" t="str">
        <f t="shared" si="330"/>
        <v>001</v>
      </c>
      <c r="F1532">
        <v>6</v>
      </c>
      <c r="G1532" t="str">
        <f>"99"</f>
        <v>99</v>
      </c>
      <c r="H1532" t="str">
        <f>"0"</f>
        <v>0</v>
      </c>
      <c r="I1532" t="str">
        <f>"AM"</f>
        <v>AM</v>
      </c>
      <c r="J1532" t="s">
        <v>24</v>
      </c>
      <c r="K1532">
        <v>0</v>
      </c>
    </row>
    <row r="1533" spans="1:11" x14ac:dyDescent="0.35">
      <c r="A1533">
        <v>199</v>
      </c>
      <c r="B1533" t="str">
        <f t="shared" si="316"/>
        <v>36</v>
      </c>
      <c r="C1533">
        <v>6143</v>
      </c>
      <c r="D1533" t="str">
        <f t="shared" si="329"/>
        <v>00</v>
      </c>
      <c r="E1533" t="str">
        <f t="shared" si="330"/>
        <v>001</v>
      </c>
      <c r="F1533">
        <v>6</v>
      </c>
      <c r="G1533" t="str">
        <f>"99"</f>
        <v>99</v>
      </c>
      <c r="H1533" t="str">
        <f>"D"</f>
        <v>D</v>
      </c>
      <c r="I1533" t="str">
        <f>"18"</f>
        <v>18</v>
      </c>
      <c r="J1533" t="s">
        <v>24</v>
      </c>
      <c r="K1533">
        <v>28.5</v>
      </c>
    </row>
    <row r="1534" spans="1:11" x14ac:dyDescent="0.35">
      <c r="A1534">
        <v>199</v>
      </c>
      <c r="B1534" t="str">
        <f t="shared" si="316"/>
        <v>36</v>
      </c>
      <c r="C1534">
        <v>6143</v>
      </c>
      <c r="D1534" t="str">
        <f t="shared" si="329"/>
        <v>00</v>
      </c>
      <c r="E1534" t="str">
        <f>"041"</f>
        <v>041</v>
      </c>
      <c r="F1534">
        <v>6</v>
      </c>
      <c r="G1534" t="str">
        <f>"91"</f>
        <v>91</v>
      </c>
      <c r="H1534" t="str">
        <f>"0"</f>
        <v>0</v>
      </c>
      <c r="I1534" t="str">
        <f>"CG"</f>
        <v>CG</v>
      </c>
      <c r="J1534" t="s">
        <v>24</v>
      </c>
      <c r="K1534">
        <v>28.5</v>
      </c>
    </row>
    <row r="1535" spans="1:11" x14ac:dyDescent="0.35">
      <c r="A1535">
        <v>199</v>
      </c>
      <c r="B1535" t="str">
        <f t="shared" si="316"/>
        <v>36</v>
      </c>
      <c r="C1535">
        <v>6143</v>
      </c>
      <c r="D1535" t="str">
        <f t="shared" si="329"/>
        <v>00</v>
      </c>
      <c r="E1535" t="str">
        <f>"041"</f>
        <v>041</v>
      </c>
      <c r="F1535">
        <v>6</v>
      </c>
      <c r="G1535" t="str">
        <f>"91"</f>
        <v>91</v>
      </c>
      <c r="H1535" t="str">
        <f>"0"</f>
        <v>0</v>
      </c>
      <c r="I1535" t="str">
        <f>"TR"</f>
        <v>TR</v>
      </c>
      <c r="J1535" t="s">
        <v>24</v>
      </c>
      <c r="K1535">
        <v>47.5</v>
      </c>
    </row>
    <row r="1536" spans="1:11" x14ac:dyDescent="0.35">
      <c r="A1536">
        <v>199</v>
      </c>
      <c r="B1536" t="str">
        <f t="shared" si="316"/>
        <v>36</v>
      </c>
      <c r="C1536">
        <v>6143</v>
      </c>
      <c r="D1536" t="str">
        <f t="shared" si="329"/>
        <v>00</v>
      </c>
      <c r="E1536" t="str">
        <f>"998"</f>
        <v>998</v>
      </c>
      <c r="F1536">
        <v>6</v>
      </c>
      <c r="G1536" t="str">
        <f>"91"</f>
        <v>91</v>
      </c>
      <c r="H1536" t="str">
        <f>"0"</f>
        <v>0</v>
      </c>
      <c r="I1536" t="str">
        <f>"00"</f>
        <v>00</v>
      </c>
      <c r="J1536" t="s">
        <v>24</v>
      </c>
      <c r="K1536" s="1">
        <v>1162.0899999999999</v>
      </c>
    </row>
    <row r="1537" spans="1:11" x14ac:dyDescent="0.35">
      <c r="A1537">
        <v>199</v>
      </c>
      <c r="B1537" t="str">
        <f t="shared" ref="B1537:B1600" si="331">"36"</f>
        <v>36</v>
      </c>
      <c r="C1537">
        <v>6143</v>
      </c>
      <c r="D1537" t="str">
        <f t="shared" si="329"/>
        <v>00</v>
      </c>
      <c r="E1537" t="str">
        <f>"999"</f>
        <v>999</v>
      </c>
      <c r="F1537">
        <v>6</v>
      </c>
      <c r="G1537" t="str">
        <f>"99"</f>
        <v>99</v>
      </c>
      <c r="H1537" t="str">
        <f>"P"</f>
        <v>P</v>
      </c>
      <c r="I1537" t="str">
        <f>"18"</f>
        <v>18</v>
      </c>
      <c r="J1537" t="s">
        <v>24</v>
      </c>
      <c r="K1537">
        <v>200</v>
      </c>
    </row>
    <row r="1538" spans="1:11" x14ac:dyDescent="0.35">
      <c r="A1538">
        <v>199</v>
      </c>
      <c r="B1538" t="str">
        <f t="shared" si="331"/>
        <v>36</v>
      </c>
      <c r="C1538">
        <v>6143</v>
      </c>
      <c r="D1538" t="str">
        <f>"10"</f>
        <v>10</v>
      </c>
      <c r="E1538" t="str">
        <f>"998"</f>
        <v>998</v>
      </c>
      <c r="F1538">
        <v>6</v>
      </c>
      <c r="G1538" t="str">
        <f>"91"</f>
        <v>91</v>
      </c>
      <c r="H1538" t="str">
        <f t="shared" ref="H1538:H1546" si="332">"0"</f>
        <v>0</v>
      </c>
      <c r="I1538" t="str">
        <f t="shared" ref="I1538:I1547" si="333">"00"</f>
        <v>00</v>
      </c>
      <c r="J1538" t="s">
        <v>24</v>
      </c>
      <c r="K1538">
        <v>898.26</v>
      </c>
    </row>
    <row r="1539" spans="1:11" x14ac:dyDescent="0.35">
      <c r="A1539">
        <v>199</v>
      </c>
      <c r="B1539" t="str">
        <f t="shared" si="331"/>
        <v>36</v>
      </c>
      <c r="C1539">
        <v>6143</v>
      </c>
      <c r="D1539" t="str">
        <f>"15"</f>
        <v>15</v>
      </c>
      <c r="E1539" t="str">
        <f>"001"</f>
        <v>001</v>
      </c>
      <c r="F1539">
        <v>6</v>
      </c>
      <c r="G1539" t="str">
        <f>"99"</f>
        <v>99</v>
      </c>
      <c r="H1539" t="str">
        <f t="shared" si="332"/>
        <v>0</v>
      </c>
      <c r="I1539" t="str">
        <f t="shared" si="333"/>
        <v>00</v>
      </c>
      <c r="J1539" t="s">
        <v>24</v>
      </c>
      <c r="K1539">
        <v>123.5</v>
      </c>
    </row>
    <row r="1540" spans="1:11" x14ac:dyDescent="0.35">
      <c r="A1540">
        <v>199</v>
      </c>
      <c r="B1540" t="str">
        <f t="shared" si="331"/>
        <v>36</v>
      </c>
      <c r="C1540">
        <v>6143</v>
      </c>
      <c r="D1540" t="str">
        <f>"15"</f>
        <v>15</v>
      </c>
      <c r="E1540" t="str">
        <f>"041"</f>
        <v>041</v>
      </c>
      <c r="F1540">
        <v>6</v>
      </c>
      <c r="G1540" t="str">
        <f>"99"</f>
        <v>99</v>
      </c>
      <c r="H1540" t="str">
        <f t="shared" si="332"/>
        <v>0</v>
      </c>
      <c r="I1540" t="str">
        <f t="shared" si="333"/>
        <v>00</v>
      </c>
      <c r="J1540" t="s">
        <v>24</v>
      </c>
      <c r="K1540">
        <v>28.5</v>
      </c>
    </row>
    <row r="1541" spans="1:11" x14ac:dyDescent="0.35">
      <c r="A1541">
        <v>199</v>
      </c>
      <c r="B1541" t="str">
        <f t="shared" si="331"/>
        <v>36</v>
      </c>
      <c r="C1541">
        <v>6143</v>
      </c>
      <c r="D1541" t="str">
        <f>"16"</f>
        <v>16</v>
      </c>
      <c r="E1541" t="str">
        <f>"001"</f>
        <v>001</v>
      </c>
      <c r="F1541">
        <v>6</v>
      </c>
      <c r="G1541" t="str">
        <f>"91"</f>
        <v>91</v>
      </c>
      <c r="H1541" t="str">
        <f t="shared" si="332"/>
        <v>0</v>
      </c>
      <c r="I1541" t="str">
        <f t="shared" si="333"/>
        <v>00</v>
      </c>
      <c r="J1541" t="s">
        <v>24</v>
      </c>
      <c r="K1541">
        <v>20.9</v>
      </c>
    </row>
    <row r="1542" spans="1:11" x14ac:dyDescent="0.35">
      <c r="A1542">
        <v>199</v>
      </c>
      <c r="B1542" t="str">
        <f t="shared" si="331"/>
        <v>36</v>
      </c>
      <c r="C1542">
        <v>6143</v>
      </c>
      <c r="D1542" t="str">
        <f>"18"</f>
        <v>18</v>
      </c>
      <c r="E1542" t="str">
        <f>"001"</f>
        <v>001</v>
      </c>
      <c r="F1542">
        <v>6</v>
      </c>
      <c r="G1542" t="str">
        <f>"91"</f>
        <v>91</v>
      </c>
      <c r="H1542" t="str">
        <f t="shared" si="332"/>
        <v>0</v>
      </c>
      <c r="I1542" t="str">
        <f t="shared" si="333"/>
        <v>00</v>
      </c>
      <c r="J1542" t="s">
        <v>24</v>
      </c>
      <c r="K1542">
        <v>20.9</v>
      </c>
    </row>
    <row r="1543" spans="1:11" x14ac:dyDescent="0.35">
      <c r="A1543">
        <v>199</v>
      </c>
      <c r="B1543" t="str">
        <f t="shared" si="331"/>
        <v>36</v>
      </c>
      <c r="C1543">
        <v>6143</v>
      </c>
      <c r="D1543" t="str">
        <f>"18"</f>
        <v>18</v>
      </c>
      <c r="E1543" t="str">
        <f>"041"</f>
        <v>041</v>
      </c>
      <c r="F1543">
        <v>6</v>
      </c>
      <c r="G1543" t="str">
        <f>"91"</f>
        <v>91</v>
      </c>
      <c r="H1543" t="str">
        <f t="shared" si="332"/>
        <v>0</v>
      </c>
      <c r="I1543" t="str">
        <f t="shared" si="333"/>
        <v>00</v>
      </c>
      <c r="J1543" t="s">
        <v>24</v>
      </c>
      <c r="K1543">
        <v>0</v>
      </c>
    </row>
    <row r="1544" spans="1:11" x14ac:dyDescent="0.35">
      <c r="A1544">
        <v>199</v>
      </c>
      <c r="B1544" t="str">
        <f t="shared" si="331"/>
        <v>36</v>
      </c>
      <c r="C1544">
        <v>6143</v>
      </c>
      <c r="D1544" t="str">
        <f>"24"</f>
        <v>24</v>
      </c>
      <c r="E1544" t="str">
        <f t="shared" ref="E1544:E1551" si="334">"001"</f>
        <v>001</v>
      </c>
      <c r="F1544">
        <v>6</v>
      </c>
      <c r="G1544" t="str">
        <f>"99"</f>
        <v>99</v>
      </c>
      <c r="H1544" t="str">
        <f t="shared" si="332"/>
        <v>0</v>
      </c>
      <c r="I1544" t="str">
        <f t="shared" si="333"/>
        <v>00</v>
      </c>
      <c r="J1544" t="s">
        <v>24</v>
      </c>
      <c r="K1544">
        <v>23.75</v>
      </c>
    </row>
    <row r="1545" spans="1:11" x14ac:dyDescent="0.35">
      <c r="A1545">
        <v>199</v>
      </c>
      <c r="B1545" t="str">
        <f t="shared" si="331"/>
        <v>36</v>
      </c>
      <c r="C1545">
        <v>6143</v>
      </c>
      <c r="D1545" t="str">
        <f>"39"</f>
        <v>39</v>
      </c>
      <c r="E1545" t="str">
        <f t="shared" si="334"/>
        <v>001</v>
      </c>
      <c r="F1545">
        <v>6</v>
      </c>
      <c r="G1545" t="str">
        <f>"99"</f>
        <v>99</v>
      </c>
      <c r="H1545" t="str">
        <f t="shared" si="332"/>
        <v>0</v>
      </c>
      <c r="I1545" t="str">
        <f t="shared" si="333"/>
        <v>00</v>
      </c>
      <c r="J1545" t="s">
        <v>24</v>
      </c>
      <c r="K1545">
        <v>8.5500000000000007</v>
      </c>
    </row>
    <row r="1546" spans="1:11" x14ac:dyDescent="0.35">
      <c r="A1546">
        <v>199</v>
      </c>
      <c r="B1546" t="str">
        <f t="shared" si="331"/>
        <v>36</v>
      </c>
      <c r="C1546">
        <v>6143</v>
      </c>
      <c r="D1546" t="str">
        <f>"40"</f>
        <v>40</v>
      </c>
      <c r="E1546" t="str">
        <f t="shared" si="334"/>
        <v>001</v>
      </c>
      <c r="F1546">
        <v>6</v>
      </c>
      <c r="G1546" t="str">
        <f t="shared" ref="G1546:G1571" si="335">"91"</f>
        <v>91</v>
      </c>
      <c r="H1546" t="str">
        <f t="shared" si="332"/>
        <v>0</v>
      </c>
      <c r="I1546" t="str">
        <f t="shared" si="333"/>
        <v>00</v>
      </c>
      <c r="J1546" t="s">
        <v>24</v>
      </c>
      <c r="K1546">
        <v>62.7</v>
      </c>
    </row>
    <row r="1547" spans="1:11" x14ac:dyDescent="0.35">
      <c r="A1547">
        <v>199</v>
      </c>
      <c r="B1547" t="str">
        <f t="shared" si="331"/>
        <v>36</v>
      </c>
      <c r="C1547">
        <v>6143</v>
      </c>
      <c r="D1547" t="str">
        <f>"40"</f>
        <v>40</v>
      </c>
      <c r="E1547" t="str">
        <f t="shared" si="334"/>
        <v>001</v>
      </c>
      <c r="F1547">
        <v>6</v>
      </c>
      <c r="G1547" t="str">
        <f t="shared" si="335"/>
        <v>91</v>
      </c>
      <c r="H1547" t="str">
        <f>"H"</f>
        <v>H</v>
      </c>
      <c r="I1547" t="str">
        <f t="shared" si="333"/>
        <v>00</v>
      </c>
      <c r="J1547" t="s">
        <v>24</v>
      </c>
      <c r="K1547">
        <v>47.5</v>
      </c>
    </row>
    <row r="1548" spans="1:11" x14ac:dyDescent="0.35">
      <c r="A1548">
        <v>199</v>
      </c>
      <c r="B1548" t="str">
        <f t="shared" si="331"/>
        <v>36</v>
      </c>
      <c r="C1548">
        <v>6143</v>
      </c>
      <c r="D1548" t="str">
        <f t="shared" ref="D1548:D1553" si="336">"41"</f>
        <v>41</v>
      </c>
      <c r="E1548" t="str">
        <f t="shared" si="334"/>
        <v>001</v>
      </c>
      <c r="F1548">
        <v>6</v>
      </c>
      <c r="G1548" t="str">
        <f t="shared" si="335"/>
        <v>91</v>
      </c>
      <c r="H1548" t="str">
        <f>"0"</f>
        <v>0</v>
      </c>
      <c r="I1548" t="str">
        <f>"BS"</f>
        <v>BS</v>
      </c>
      <c r="J1548" t="s">
        <v>24</v>
      </c>
      <c r="K1548">
        <v>53.68</v>
      </c>
    </row>
    <row r="1549" spans="1:11" x14ac:dyDescent="0.35">
      <c r="A1549">
        <v>199</v>
      </c>
      <c r="B1549" t="str">
        <f t="shared" si="331"/>
        <v>36</v>
      </c>
      <c r="C1549">
        <v>6143</v>
      </c>
      <c r="D1549" t="str">
        <f t="shared" si="336"/>
        <v>41</v>
      </c>
      <c r="E1549" t="str">
        <f t="shared" si="334"/>
        <v>001</v>
      </c>
      <c r="F1549">
        <v>6</v>
      </c>
      <c r="G1549" t="str">
        <f t="shared" si="335"/>
        <v>91</v>
      </c>
      <c r="H1549" t="str">
        <f>"0"</f>
        <v>0</v>
      </c>
      <c r="I1549" t="str">
        <f>"GS"</f>
        <v>GS</v>
      </c>
      <c r="J1549" t="s">
        <v>24</v>
      </c>
      <c r="K1549">
        <v>68.400000000000006</v>
      </c>
    </row>
    <row r="1550" spans="1:11" x14ac:dyDescent="0.35">
      <c r="A1550">
        <v>199</v>
      </c>
      <c r="B1550" t="str">
        <f t="shared" si="331"/>
        <v>36</v>
      </c>
      <c r="C1550">
        <v>6143</v>
      </c>
      <c r="D1550" t="str">
        <f t="shared" si="336"/>
        <v>41</v>
      </c>
      <c r="E1550" t="str">
        <f t="shared" si="334"/>
        <v>001</v>
      </c>
      <c r="F1550">
        <v>6</v>
      </c>
      <c r="G1550" t="str">
        <f t="shared" si="335"/>
        <v>91</v>
      </c>
      <c r="H1550" t="str">
        <f>"H"</f>
        <v>H</v>
      </c>
      <c r="I1550" t="str">
        <f>"BS"</f>
        <v>BS</v>
      </c>
      <c r="J1550" t="s">
        <v>24</v>
      </c>
      <c r="K1550">
        <v>47.5</v>
      </c>
    </row>
    <row r="1551" spans="1:11" x14ac:dyDescent="0.35">
      <c r="A1551">
        <v>199</v>
      </c>
      <c r="B1551" t="str">
        <f t="shared" si="331"/>
        <v>36</v>
      </c>
      <c r="C1551">
        <v>6143</v>
      </c>
      <c r="D1551" t="str">
        <f t="shared" si="336"/>
        <v>41</v>
      </c>
      <c r="E1551" t="str">
        <f t="shared" si="334"/>
        <v>001</v>
      </c>
      <c r="F1551">
        <v>6</v>
      </c>
      <c r="G1551" t="str">
        <f t="shared" si="335"/>
        <v>91</v>
      </c>
      <c r="H1551" t="str">
        <f>"H"</f>
        <v>H</v>
      </c>
      <c r="I1551" t="str">
        <f>"GS"</f>
        <v>GS</v>
      </c>
      <c r="J1551" t="s">
        <v>24</v>
      </c>
      <c r="K1551">
        <v>0</v>
      </c>
    </row>
    <row r="1552" spans="1:11" x14ac:dyDescent="0.35">
      <c r="A1552">
        <v>199</v>
      </c>
      <c r="B1552" t="str">
        <f t="shared" si="331"/>
        <v>36</v>
      </c>
      <c r="C1552">
        <v>6143</v>
      </c>
      <c r="D1552" t="str">
        <f t="shared" si="336"/>
        <v>41</v>
      </c>
      <c r="E1552" t="str">
        <f>"041"</f>
        <v>041</v>
      </c>
      <c r="F1552">
        <v>6</v>
      </c>
      <c r="G1552" t="str">
        <f t="shared" si="335"/>
        <v>91</v>
      </c>
      <c r="H1552" t="str">
        <f>"0"</f>
        <v>0</v>
      </c>
      <c r="I1552" t="str">
        <f>"BS"</f>
        <v>BS</v>
      </c>
      <c r="J1552" t="s">
        <v>24</v>
      </c>
      <c r="K1552">
        <v>35.630000000000003</v>
      </c>
    </row>
    <row r="1553" spans="1:11" x14ac:dyDescent="0.35">
      <c r="A1553">
        <v>199</v>
      </c>
      <c r="B1553" t="str">
        <f t="shared" si="331"/>
        <v>36</v>
      </c>
      <c r="C1553">
        <v>6143</v>
      </c>
      <c r="D1553" t="str">
        <f t="shared" si="336"/>
        <v>41</v>
      </c>
      <c r="E1553" t="str">
        <f>"041"</f>
        <v>041</v>
      </c>
      <c r="F1553">
        <v>6</v>
      </c>
      <c r="G1553" t="str">
        <f t="shared" si="335"/>
        <v>91</v>
      </c>
      <c r="H1553" t="str">
        <f>"0"</f>
        <v>0</v>
      </c>
      <c r="I1553" t="str">
        <f>"GS"</f>
        <v>GS</v>
      </c>
      <c r="J1553" t="s">
        <v>24</v>
      </c>
      <c r="K1553">
        <v>47.52</v>
      </c>
    </row>
    <row r="1554" spans="1:11" x14ac:dyDescent="0.35">
      <c r="A1554">
        <v>199</v>
      </c>
      <c r="B1554" t="str">
        <f t="shared" si="331"/>
        <v>36</v>
      </c>
      <c r="C1554">
        <v>6143</v>
      </c>
      <c r="D1554" t="str">
        <f>"42"</f>
        <v>42</v>
      </c>
      <c r="E1554" t="str">
        <f>"001"</f>
        <v>001</v>
      </c>
      <c r="F1554">
        <v>6</v>
      </c>
      <c r="G1554" t="str">
        <f t="shared" si="335"/>
        <v>91</v>
      </c>
      <c r="H1554" t="str">
        <f>"0"</f>
        <v>0</v>
      </c>
      <c r="I1554" t="str">
        <f>"00"</f>
        <v>00</v>
      </c>
      <c r="J1554" t="s">
        <v>24</v>
      </c>
      <c r="K1554">
        <v>20.9</v>
      </c>
    </row>
    <row r="1555" spans="1:11" x14ac:dyDescent="0.35">
      <c r="A1555">
        <v>199</v>
      </c>
      <c r="B1555" t="str">
        <f t="shared" si="331"/>
        <v>36</v>
      </c>
      <c r="C1555">
        <v>6143</v>
      </c>
      <c r="D1555" t="str">
        <f>"42"</f>
        <v>42</v>
      </c>
      <c r="E1555" t="str">
        <f>"001"</f>
        <v>001</v>
      </c>
      <c r="F1555">
        <v>6</v>
      </c>
      <c r="G1555" t="str">
        <f t="shared" si="335"/>
        <v>91</v>
      </c>
      <c r="H1555" t="str">
        <f>"H"</f>
        <v>H</v>
      </c>
      <c r="I1555" t="str">
        <f>"00"</f>
        <v>00</v>
      </c>
      <c r="J1555" t="s">
        <v>24</v>
      </c>
      <c r="K1555">
        <v>28.5</v>
      </c>
    </row>
    <row r="1556" spans="1:11" x14ac:dyDescent="0.35">
      <c r="A1556">
        <v>199</v>
      </c>
      <c r="B1556" t="str">
        <f t="shared" si="331"/>
        <v>36</v>
      </c>
      <c r="C1556">
        <v>6143</v>
      </c>
      <c r="D1556" t="str">
        <f>"43"</f>
        <v>43</v>
      </c>
      <c r="E1556" t="str">
        <f>"001"</f>
        <v>001</v>
      </c>
      <c r="F1556">
        <v>6</v>
      </c>
      <c r="G1556" t="str">
        <f t="shared" si="335"/>
        <v>91</v>
      </c>
      <c r="H1556" t="str">
        <f>"0"</f>
        <v>0</v>
      </c>
      <c r="I1556" t="str">
        <f>"00"</f>
        <v>00</v>
      </c>
      <c r="J1556" t="s">
        <v>24</v>
      </c>
      <c r="K1556">
        <v>380.95</v>
      </c>
    </row>
    <row r="1557" spans="1:11" x14ac:dyDescent="0.35">
      <c r="A1557">
        <v>199</v>
      </c>
      <c r="B1557" t="str">
        <f t="shared" si="331"/>
        <v>36</v>
      </c>
      <c r="C1557">
        <v>6143</v>
      </c>
      <c r="D1557" t="str">
        <f>"43"</f>
        <v>43</v>
      </c>
      <c r="E1557" t="str">
        <f>"001"</f>
        <v>001</v>
      </c>
      <c r="F1557">
        <v>6</v>
      </c>
      <c r="G1557" t="str">
        <f t="shared" si="335"/>
        <v>91</v>
      </c>
      <c r="H1557" t="str">
        <f>"0"</f>
        <v>0</v>
      </c>
      <c r="I1557" t="str">
        <f>"CD"</f>
        <v>CD</v>
      </c>
      <c r="J1557" t="s">
        <v>24</v>
      </c>
      <c r="K1557">
        <v>0</v>
      </c>
    </row>
    <row r="1558" spans="1:11" x14ac:dyDescent="0.35">
      <c r="A1558">
        <v>199</v>
      </c>
      <c r="B1558" t="str">
        <f t="shared" si="331"/>
        <v>36</v>
      </c>
      <c r="C1558">
        <v>6143</v>
      </c>
      <c r="D1558" t="str">
        <f>"43"</f>
        <v>43</v>
      </c>
      <c r="E1558" t="str">
        <f>"001"</f>
        <v>001</v>
      </c>
      <c r="F1558">
        <v>6</v>
      </c>
      <c r="G1558" t="str">
        <f t="shared" si="335"/>
        <v>91</v>
      </c>
      <c r="H1558" t="str">
        <f>"H"</f>
        <v>H</v>
      </c>
      <c r="I1558" t="str">
        <f t="shared" ref="I1558:I1563" si="337">"00"</f>
        <v>00</v>
      </c>
      <c r="J1558" t="s">
        <v>24</v>
      </c>
      <c r="K1558">
        <v>34.68</v>
      </c>
    </row>
    <row r="1559" spans="1:11" x14ac:dyDescent="0.35">
      <c r="A1559">
        <v>199</v>
      </c>
      <c r="B1559" t="str">
        <f t="shared" si="331"/>
        <v>36</v>
      </c>
      <c r="C1559">
        <v>6143</v>
      </c>
      <c r="D1559" t="str">
        <f>"43"</f>
        <v>43</v>
      </c>
      <c r="E1559" t="str">
        <f>"041"</f>
        <v>041</v>
      </c>
      <c r="F1559">
        <v>6</v>
      </c>
      <c r="G1559" t="str">
        <f t="shared" si="335"/>
        <v>91</v>
      </c>
      <c r="H1559" t="str">
        <f>"0"</f>
        <v>0</v>
      </c>
      <c r="I1559" t="str">
        <f t="shared" si="337"/>
        <v>00</v>
      </c>
      <c r="J1559" t="s">
        <v>24</v>
      </c>
      <c r="K1559">
        <v>116.41</v>
      </c>
    </row>
    <row r="1560" spans="1:11" x14ac:dyDescent="0.35">
      <c r="A1560">
        <v>199</v>
      </c>
      <c r="B1560" t="str">
        <f t="shared" si="331"/>
        <v>36</v>
      </c>
      <c r="C1560">
        <v>6143</v>
      </c>
      <c r="D1560" t="str">
        <f>"44"</f>
        <v>44</v>
      </c>
      <c r="E1560" t="str">
        <f t="shared" ref="E1560:E1572" si="338">"001"</f>
        <v>001</v>
      </c>
      <c r="F1560">
        <v>6</v>
      </c>
      <c r="G1560" t="str">
        <f t="shared" si="335"/>
        <v>91</v>
      </c>
      <c r="H1560" t="str">
        <f>"0"</f>
        <v>0</v>
      </c>
      <c r="I1560" t="str">
        <f t="shared" si="337"/>
        <v>00</v>
      </c>
      <c r="J1560" t="s">
        <v>24</v>
      </c>
      <c r="K1560">
        <v>62.7</v>
      </c>
    </row>
    <row r="1561" spans="1:11" x14ac:dyDescent="0.35">
      <c r="A1561">
        <v>199</v>
      </c>
      <c r="B1561" t="str">
        <f t="shared" si="331"/>
        <v>36</v>
      </c>
      <c r="C1561">
        <v>6143</v>
      </c>
      <c r="D1561" t="str">
        <f>"44"</f>
        <v>44</v>
      </c>
      <c r="E1561" t="str">
        <f t="shared" si="338"/>
        <v>001</v>
      </c>
      <c r="F1561">
        <v>6</v>
      </c>
      <c r="G1561" t="str">
        <f t="shared" si="335"/>
        <v>91</v>
      </c>
      <c r="H1561" t="str">
        <f>"H"</f>
        <v>H</v>
      </c>
      <c r="I1561" t="str">
        <f t="shared" si="337"/>
        <v>00</v>
      </c>
      <c r="J1561" t="s">
        <v>24</v>
      </c>
      <c r="K1561">
        <v>47.5</v>
      </c>
    </row>
    <row r="1562" spans="1:11" x14ac:dyDescent="0.35">
      <c r="A1562">
        <v>199</v>
      </c>
      <c r="B1562" t="str">
        <f t="shared" si="331"/>
        <v>36</v>
      </c>
      <c r="C1562">
        <v>6143</v>
      </c>
      <c r="D1562" t="str">
        <f>"45"</f>
        <v>45</v>
      </c>
      <c r="E1562" t="str">
        <f t="shared" si="338"/>
        <v>001</v>
      </c>
      <c r="F1562">
        <v>6</v>
      </c>
      <c r="G1562" t="str">
        <f t="shared" si="335"/>
        <v>91</v>
      </c>
      <c r="H1562" t="str">
        <f>"0"</f>
        <v>0</v>
      </c>
      <c r="I1562" t="str">
        <f t="shared" si="337"/>
        <v>00</v>
      </c>
      <c r="J1562" t="s">
        <v>24</v>
      </c>
      <c r="K1562">
        <v>20.9</v>
      </c>
    </row>
    <row r="1563" spans="1:11" x14ac:dyDescent="0.35">
      <c r="A1563">
        <v>199</v>
      </c>
      <c r="B1563" t="str">
        <f t="shared" si="331"/>
        <v>36</v>
      </c>
      <c r="C1563">
        <v>6143</v>
      </c>
      <c r="D1563" t="str">
        <f>"45"</f>
        <v>45</v>
      </c>
      <c r="E1563" t="str">
        <f t="shared" si="338"/>
        <v>001</v>
      </c>
      <c r="F1563">
        <v>6</v>
      </c>
      <c r="G1563" t="str">
        <f t="shared" si="335"/>
        <v>91</v>
      </c>
      <c r="H1563" t="str">
        <f>"H"</f>
        <v>H</v>
      </c>
      <c r="I1563" t="str">
        <f t="shared" si="337"/>
        <v>00</v>
      </c>
      <c r="J1563" t="s">
        <v>24</v>
      </c>
      <c r="K1563">
        <v>57</v>
      </c>
    </row>
    <row r="1564" spans="1:11" x14ac:dyDescent="0.35">
      <c r="A1564">
        <v>199</v>
      </c>
      <c r="B1564" t="str">
        <f t="shared" si="331"/>
        <v>36</v>
      </c>
      <c r="C1564">
        <v>6143</v>
      </c>
      <c r="D1564" t="str">
        <f>"46"</f>
        <v>46</v>
      </c>
      <c r="E1564" t="str">
        <f t="shared" si="338"/>
        <v>001</v>
      </c>
      <c r="F1564">
        <v>6</v>
      </c>
      <c r="G1564" t="str">
        <f t="shared" si="335"/>
        <v>91</v>
      </c>
      <c r="H1564" t="str">
        <f>"0"</f>
        <v>0</v>
      </c>
      <c r="I1564" t="str">
        <f>"BS"</f>
        <v>BS</v>
      </c>
      <c r="J1564" t="s">
        <v>24</v>
      </c>
      <c r="K1564">
        <v>41.8</v>
      </c>
    </row>
    <row r="1565" spans="1:11" x14ac:dyDescent="0.35">
      <c r="A1565">
        <v>199</v>
      </c>
      <c r="B1565" t="str">
        <f t="shared" si="331"/>
        <v>36</v>
      </c>
      <c r="C1565">
        <v>6143</v>
      </c>
      <c r="D1565" t="str">
        <f>"46"</f>
        <v>46</v>
      </c>
      <c r="E1565" t="str">
        <f t="shared" si="338"/>
        <v>001</v>
      </c>
      <c r="F1565">
        <v>6</v>
      </c>
      <c r="G1565" t="str">
        <f t="shared" si="335"/>
        <v>91</v>
      </c>
      <c r="H1565" t="str">
        <f>"0"</f>
        <v>0</v>
      </c>
      <c r="I1565" t="str">
        <f>"GS"</f>
        <v>GS</v>
      </c>
      <c r="J1565" t="s">
        <v>24</v>
      </c>
      <c r="K1565">
        <v>20.9</v>
      </c>
    </row>
    <row r="1566" spans="1:11" x14ac:dyDescent="0.35">
      <c r="A1566">
        <v>199</v>
      </c>
      <c r="B1566" t="str">
        <f t="shared" si="331"/>
        <v>36</v>
      </c>
      <c r="C1566">
        <v>6143</v>
      </c>
      <c r="D1566" t="str">
        <f>"46"</f>
        <v>46</v>
      </c>
      <c r="E1566" t="str">
        <f t="shared" si="338"/>
        <v>001</v>
      </c>
      <c r="F1566">
        <v>6</v>
      </c>
      <c r="G1566" t="str">
        <f t="shared" si="335"/>
        <v>91</v>
      </c>
      <c r="H1566" t="str">
        <f>"H"</f>
        <v>H</v>
      </c>
      <c r="I1566" t="str">
        <f>"BS"</f>
        <v>BS</v>
      </c>
      <c r="J1566" t="s">
        <v>24</v>
      </c>
      <c r="K1566">
        <v>47.5</v>
      </c>
    </row>
    <row r="1567" spans="1:11" x14ac:dyDescent="0.35">
      <c r="A1567">
        <v>199</v>
      </c>
      <c r="B1567" t="str">
        <f t="shared" si="331"/>
        <v>36</v>
      </c>
      <c r="C1567">
        <v>6143</v>
      </c>
      <c r="D1567" t="str">
        <f>"46"</f>
        <v>46</v>
      </c>
      <c r="E1567" t="str">
        <f t="shared" si="338"/>
        <v>001</v>
      </c>
      <c r="F1567">
        <v>6</v>
      </c>
      <c r="G1567" t="str">
        <f t="shared" si="335"/>
        <v>91</v>
      </c>
      <c r="H1567" t="str">
        <f>"H"</f>
        <v>H</v>
      </c>
      <c r="I1567" t="str">
        <f>"GS"</f>
        <v>GS</v>
      </c>
      <c r="J1567" t="s">
        <v>24</v>
      </c>
      <c r="K1567">
        <v>0</v>
      </c>
    </row>
    <row r="1568" spans="1:11" x14ac:dyDescent="0.35">
      <c r="A1568">
        <v>199</v>
      </c>
      <c r="B1568" t="str">
        <f t="shared" si="331"/>
        <v>36</v>
      </c>
      <c r="C1568">
        <v>6143</v>
      </c>
      <c r="D1568" t="str">
        <f>"47"</f>
        <v>47</v>
      </c>
      <c r="E1568" t="str">
        <f t="shared" si="338"/>
        <v>001</v>
      </c>
      <c r="F1568">
        <v>6</v>
      </c>
      <c r="G1568" t="str">
        <f t="shared" si="335"/>
        <v>91</v>
      </c>
      <c r="H1568" t="str">
        <f>"0"</f>
        <v>0</v>
      </c>
      <c r="I1568" t="str">
        <f>"00"</f>
        <v>00</v>
      </c>
      <c r="J1568" t="s">
        <v>24</v>
      </c>
      <c r="K1568">
        <v>41.8</v>
      </c>
    </row>
    <row r="1569" spans="1:11" x14ac:dyDescent="0.35">
      <c r="A1569">
        <v>199</v>
      </c>
      <c r="B1569" t="str">
        <f t="shared" si="331"/>
        <v>36</v>
      </c>
      <c r="C1569">
        <v>6143</v>
      </c>
      <c r="D1569" t="str">
        <f>"47"</f>
        <v>47</v>
      </c>
      <c r="E1569" t="str">
        <f t="shared" si="338"/>
        <v>001</v>
      </c>
      <c r="F1569">
        <v>6</v>
      </c>
      <c r="G1569" t="str">
        <f t="shared" si="335"/>
        <v>91</v>
      </c>
      <c r="H1569" t="str">
        <f>"H"</f>
        <v>H</v>
      </c>
      <c r="I1569" t="str">
        <f>"00"</f>
        <v>00</v>
      </c>
      <c r="J1569" t="s">
        <v>24</v>
      </c>
      <c r="K1569">
        <v>47.5</v>
      </c>
    </row>
    <row r="1570" spans="1:11" x14ac:dyDescent="0.35">
      <c r="A1570">
        <v>199</v>
      </c>
      <c r="B1570" t="str">
        <f t="shared" si="331"/>
        <v>36</v>
      </c>
      <c r="C1570">
        <v>6143</v>
      </c>
      <c r="D1570" t="str">
        <f>"48"</f>
        <v>48</v>
      </c>
      <c r="E1570" t="str">
        <f t="shared" si="338"/>
        <v>001</v>
      </c>
      <c r="F1570">
        <v>6</v>
      </c>
      <c r="G1570" t="str">
        <f t="shared" si="335"/>
        <v>91</v>
      </c>
      <c r="H1570" t="str">
        <f>"0"</f>
        <v>0</v>
      </c>
      <c r="I1570" t="str">
        <f>"BS"</f>
        <v>BS</v>
      </c>
      <c r="J1570" t="s">
        <v>24</v>
      </c>
      <c r="K1570">
        <v>20.9</v>
      </c>
    </row>
    <row r="1571" spans="1:11" x14ac:dyDescent="0.35">
      <c r="A1571">
        <v>199</v>
      </c>
      <c r="B1571" t="str">
        <f t="shared" si="331"/>
        <v>36</v>
      </c>
      <c r="C1571">
        <v>6143</v>
      </c>
      <c r="D1571" t="str">
        <f>"48"</f>
        <v>48</v>
      </c>
      <c r="E1571" t="str">
        <f t="shared" si="338"/>
        <v>001</v>
      </c>
      <c r="F1571">
        <v>6</v>
      </c>
      <c r="G1571" t="str">
        <f t="shared" si="335"/>
        <v>91</v>
      </c>
      <c r="H1571" t="str">
        <f>"0"</f>
        <v>0</v>
      </c>
      <c r="I1571" t="str">
        <f>"GS"</f>
        <v>GS</v>
      </c>
      <c r="J1571" t="s">
        <v>24</v>
      </c>
      <c r="K1571">
        <v>0</v>
      </c>
    </row>
    <row r="1572" spans="1:11" x14ac:dyDescent="0.35">
      <c r="A1572">
        <v>199</v>
      </c>
      <c r="B1572" t="str">
        <f t="shared" si="331"/>
        <v>36</v>
      </c>
      <c r="C1572">
        <v>6143</v>
      </c>
      <c r="D1572" t="str">
        <f>"48"</f>
        <v>48</v>
      </c>
      <c r="E1572" t="str">
        <f t="shared" si="338"/>
        <v>001</v>
      </c>
      <c r="F1572">
        <v>6</v>
      </c>
      <c r="G1572" t="str">
        <f>"99"</f>
        <v>99</v>
      </c>
      <c r="H1572" t="str">
        <f>"0"</f>
        <v>0</v>
      </c>
      <c r="I1572" t="str">
        <f>"00"</f>
        <v>00</v>
      </c>
      <c r="J1572" t="s">
        <v>24</v>
      </c>
      <c r="K1572">
        <v>28.5</v>
      </c>
    </row>
    <row r="1573" spans="1:11" x14ac:dyDescent="0.35">
      <c r="A1573">
        <v>199</v>
      </c>
      <c r="B1573" t="str">
        <f t="shared" si="331"/>
        <v>36</v>
      </c>
      <c r="C1573">
        <v>6143</v>
      </c>
      <c r="D1573" t="str">
        <f>"48"</f>
        <v>48</v>
      </c>
      <c r="E1573" t="str">
        <f>"999"</f>
        <v>999</v>
      </c>
      <c r="F1573">
        <v>6</v>
      </c>
      <c r="G1573" t="str">
        <f t="shared" ref="G1573:G1582" si="339">"91"</f>
        <v>91</v>
      </c>
      <c r="H1573" t="str">
        <f>"H"</f>
        <v>H</v>
      </c>
      <c r="I1573" t="str">
        <f>"00"</f>
        <v>00</v>
      </c>
      <c r="J1573" t="s">
        <v>24</v>
      </c>
      <c r="K1573">
        <v>47.5</v>
      </c>
    </row>
    <row r="1574" spans="1:11" x14ac:dyDescent="0.35">
      <c r="A1574">
        <v>199</v>
      </c>
      <c r="B1574" t="str">
        <f t="shared" si="331"/>
        <v>36</v>
      </c>
      <c r="C1574">
        <v>6143</v>
      </c>
      <c r="D1574" t="str">
        <f t="shared" ref="D1574:D1579" si="340">"49"</f>
        <v>49</v>
      </c>
      <c r="E1574" t="str">
        <f>"001"</f>
        <v>001</v>
      </c>
      <c r="F1574">
        <v>6</v>
      </c>
      <c r="G1574" t="str">
        <f t="shared" si="339"/>
        <v>91</v>
      </c>
      <c r="H1574" t="str">
        <f>"0"</f>
        <v>0</v>
      </c>
      <c r="I1574" t="str">
        <f>"BS"</f>
        <v>BS</v>
      </c>
      <c r="J1574" t="s">
        <v>24</v>
      </c>
      <c r="K1574">
        <v>83.6</v>
      </c>
    </row>
    <row r="1575" spans="1:11" x14ac:dyDescent="0.35">
      <c r="A1575">
        <v>199</v>
      </c>
      <c r="B1575" t="str">
        <f t="shared" si="331"/>
        <v>36</v>
      </c>
      <c r="C1575">
        <v>6143</v>
      </c>
      <c r="D1575" t="str">
        <f t="shared" si="340"/>
        <v>49</v>
      </c>
      <c r="E1575" t="str">
        <f>"001"</f>
        <v>001</v>
      </c>
      <c r="F1575">
        <v>6</v>
      </c>
      <c r="G1575" t="str">
        <f t="shared" si="339"/>
        <v>91</v>
      </c>
      <c r="H1575" t="str">
        <f>"0"</f>
        <v>0</v>
      </c>
      <c r="I1575" t="str">
        <f>"GS"</f>
        <v>GS</v>
      </c>
      <c r="J1575" t="s">
        <v>24</v>
      </c>
      <c r="K1575">
        <v>70.3</v>
      </c>
    </row>
    <row r="1576" spans="1:11" x14ac:dyDescent="0.35">
      <c r="A1576">
        <v>199</v>
      </c>
      <c r="B1576" t="str">
        <f t="shared" si="331"/>
        <v>36</v>
      </c>
      <c r="C1576">
        <v>6143</v>
      </c>
      <c r="D1576" t="str">
        <f t="shared" si="340"/>
        <v>49</v>
      </c>
      <c r="E1576" t="str">
        <f>"001"</f>
        <v>001</v>
      </c>
      <c r="F1576">
        <v>6</v>
      </c>
      <c r="G1576" t="str">
        <f t="shared" si="339"/>
        <v>91</v>
      </c>
      <c r="H1576" t="str">
        <f>"H"</f>
        <v>H</v>
      </c>
      <c r="I1576" t="str">
        <f>"BS"</f>
        <v>BS</v>
      </c>
      <c r="J1576" t="s">
        <v>24</v>
      </c>
      <c r="K1576">
        <v>28.5</v>
      </c>
    </row>
    <row r="1577" spans="1:11" x14ac:dyDescent="0.35">
      <c r="A1577">
        <v>199</v>
      </c>
      <c r="B1577" t="str">
        <f t="shared" si="331"/>
        <v>36</v>
      </c>
      <c r="C1577">
        <v>6143</v>
      </c>
      <c r="D1577" t="str">
        <f t="shared" si="340"/>
        <v>49</v>
      </c>
      <c r="E1577" t="str">
        <f>"001"</f>
        <v>001</v>
      </c>
      <c r="F1577">
        <v>6</v>
      </c>
      <c r="G1577" t="str">
        <f t="shared" si="339"/>
        <v>91</v>
      </c>
      <c r="H1577" t="str">
        <f>"H"</f>
        <v>H</v>
      </c>
      <c r="I1577" t="str">
        <f>"GS"</f>
        <v>GS</v>
      </c>
      <c r="J1577" t="s">
        <v>24</v>
      </c>
      <c r="K1577">
        <v>0</v>
      </c>
    </row>
    <row r="1578" spans="1:11" x14ac:dyDescent="0.35">
      <c r="A1578">
        <v>199</v>
      </c>
      <c r="B1578" t="str">
        <f t="shared" si="331"/>
        <v>36</v>
      </c>
      <c r="C1578">
        <v>6143</v>
      </c>
      <c r="D1578" t="str">
        <f t="shared" si="340"/>
        <v>49</v>
      </c>
      <c r="E1578" t="str">
        <f>"041"</f>
        <v>041</v>
      </c>
      <c r="F1578">
        <v>6</v>
      </c>
      <c r="G1578" t="str">
        <f t="shared" si="339"/>
        <v>91</v>
      </c>
      <c r="H1578" t="str">
        <f>"0"</f>
        <v>0</v>
      </c>
      <c r="I1578" t="str">
        <f>"BS"</f>
        <v>BS</v>
      </c>
      <c r="J1578" t="s">
        <v>24</v>
      </c>
      <c r="K1578">
        <v>35.64</v>
      </c>
    </row>
    <row r="1579" spans="1:11" x14ac:dyDescent="0.35">
      <c r="A1579">
        <v>199</v>
      </c>
      <c r="B1579" t="str">
        <f t="shared" si="331"/>
        <v>36</v>
      </c>
      <c r="C1579">
        <v>6143</v>
      </c>
      <c r="D1579" t="str">
        <f t="shared" si="340"/>
        <v>49</v>
      </c>
      <c r="E1579" t="str">
        <f>"041"</f>
        <v>041</v>
      </c>
      <c r="F1579">
        <v>6</v>
      </c>
      <c r="G1579" t="str">
        <f t="shared" si="339"/>
        <v>91</v>
      </c>
      <c r="H1579" t="str">
        <f>"0"</f>
        <v>0</v>
      </c>
      <c r="I1579" t="str">
        <f>"GS"</f>
        <v>GS</v>
      </c>
      <c r="J1579" t="s">
        <v>24</v>
      </c>
      <c r="K1579">
        <v>35.64</v>
      </c>
    </row>
    <row r="1580" spans="1:11" x14ac:dyDescent="0.35">
      <c r="A1580">
        <v>199</v>
      </c>
      <c r="B1580" t="str">
        <f t="shared" si="331"/>
        <v>36</v>
      </c>
      <c r="C1580">
        <v>6143</v>
      </c>
      <c r="D1580" t="str">
        <f>"50"</f>
        <v>50</v>
      </c>
      <c r="E1580" t="str">
        <f>"001"</f>
        <v>001</v>
      </c>
      <c r="F1580">
        <v>6</v>
      </c>
      <c r="G1580" t="str">
        <f t="shared" si="339"/>
        <v>91</v>
      </c>
      <c r="H1580" t="str">
        <f>"0"</f>
        <v>0</v>
      </c>
      <c r="I1580" t="str">
        <f>"00"</f>
        <v>00</v>
      </c>
      <c r="J1580" t="s">
        <v>24</v>
      </c>
      <c r="K1580">
        <v>41.8</v>
      </c>
    </row>
    <row r="1581" spans="1:11" x14ac:dyDescent="0.35">
      <c r="A1581">
        <v>199</v>
      </c>
      <c r="B1581" t="str">
        <f t="shared" si="331"/>
        <v>36</v>
      </c>
      <c r="C1581">
        <v>6143</v>
      </c>
      <c r="D1581" t="str">
        <f>"50"</f>
        <v>50</v>
      </c>
      <c r="E1581" t="str">
        <f>"001"</f>
        <v>001</v>
      </c>
      <c r="F1581">
        <v>6</v>
      </c>
      <c r="G1581" t="str">
        <f t="shared" si="339"/>
        <v>91</v>
      </c>
      <c r="H1581" t="str">
        <f>"H"</f>
        <v>H</v>
      </c>
      <c r="I1581" t="str">
        <f>"00"</f>
        <v>00</v>
      </c>
      <c r="J1581" t="s">
        <v>24</v>
      </c>
      <c r="K1581">
        <v>47.5</v>
      </c>
    </row>
    <row r="1582" spans="1:11" x14ac:dyDescent="0.35">
      <c r="A1582">
        <v>199</v>
      </c>
      <c r="B1582" t="str">
        <f t="shared" si="331"/>
        <v>36</v>
      </c>
      <c r="C1582">
        <v>6143</v>
      </c>
      <c r="D1582" t="str">
        <f>"50"</f>
        <v>50</v>
      </c>
      <c r="E1582" t="str">
        <f>"041"</f>
        <v>041</v>
      </c>
      <c r="F1582">
        <v>6</v>
      </c>
      <c r="G1582" t="str">
        <f t="shared" si="339"/>
        <v>91</v>
      </c>
      <c r="H1582" t="str">
        <f t="shared" ref="H1582:H1588" si="341">"0"</f>
        <v>0</v>
      </c>
      <c r="I1582" t="str">
        <f>"00"</f>
        <v>00</v>
      </c>
      <c r="J1582" t="s">
        <v>24</v>
      </c>
      <c r="K1582">
        <v>47.52</v>
      </c>
    </row>
    <row r="1583" spans="1:11" x14ac:dyDescent="0.35">
      <c r="A1583">
        <v>199</v>
      </c>
      <c r="B1583" t="str">
        <f t="shared" si="331"/>
        <v>36</v>
      </c>
      <c r="C1583">
        <v>6143</v>
      </c>
      <c r="D1583" t="str">
        <f>"74"</f>
        <v>74</v>
      </c>
      <c r="E1583" t="str">
        <f t="shared" ref="E1583:E1591" si="342">"001"</f>
        <v>001</v>
      </c>
      <c r="F1583">
        <v>6</v>
      </c>
      <c r="G1583" t="str">
        <f>"99"</f>
        <v>99</v>
      </c>
      <c r="H1583" t="str">
        <f t="shared" si="341"/>
        <v>0</v>
      </c>
      <c r="I1583" t="str">
        <f>"00"</f>
        <v>00</v>
      </c>
      <c r="J1583" t="s">
        <v>24</v>
      </c>
      <c r="K1583">
        <v>19</v>
      </c>
    </row>
    <row r="1584" spans="1:11" x14ac:dyDescent="0.35">
      <c r="A1584">
        <v>199</v>
      </c>
      <c r="B1584" t="str">
        <f t="shared" si="331"/>
        <v>36</v>
      </c>
      <c r="C1584">
        <v>6143</v>
      </c>
      <c r="D1584" t="str">
        <f>"75"</f>
        <v>75</v>
      </c>
      <c r="E1584" t="str">
        <f t="shared" si="342"/>
        <v>001</v>
      </c>
      <c r="F1584">
        <v>6</v>
      </c>
      <c r="G1584" t="str">
        <f>"99"</f>
        <v>99</v>
      </c>
      <c r="H1584" t="str">
        <f t="shared" si="341"/>
        <v>0</v>
      </c>
      <c r="I1584" t="str">
        <f>"00"</f>
        <v>00</v>
      </c>
      <c r="J1584" t="s">
        <v>24</v>
      </c>
      <c r="K1584">
        <v>0</v>
      </c>
    </row>
    <row r="1585" spans="1:11" x14ac:dyDescent="0.35">
      <c r="A1585">
        <v>199</v>
      </c>
      <c r="B1585" t="str">
        <f t="shared" si="331"/>
        <v>36</v>
      </c>
      <c r="C1585">
        <v>6146</v>
      </c>
      <c r="D1585" t="str">
        <f t="shared" ref="D1585:D1595" si="343">"00"</f>
        <v>00</v>
      </c>
      <c r="E1585" t="str">
        <f t="shared" si="342"/>
        <v>001</v>
      </c>
      <c r="F1585">
        <v>6</v>
      </c>
      <c r="G1585" t="str">
        <f>"91"</f>
        <v>91</v>
      </c>
      <c r="H1585" t="str">
        <f t="shared" si="341"/>
        <v>0</v>
      </c>
      <c r="I1585" t="str">
        <f>"ED"</f>
        <v>ED</v>
      </c>
      <c r="J1585" t="s">
        <v>25</v>
      </c>
      <c r="K1585" s="1">
        <v>1697.78</v>
      </c>
    </row>
    <row r="1586" spans="1:11" x14ac:dyDescent="0.35">
      <c r="A1586">
        <v>199</v>
      </c>
      <c r="B1586" t="str">
        <f t="shared" si="331"/>
        <v>36</v>
      </c>
      <c r="C1586">
        <v>6146</v>
      </c>
      <c r="D1586" t="str">
        <f t="shared" si="343"/>
        <v>00</v>
      </c>
      <c r="E1586" t="str">
        <f t="shared" si="342"/>
        <v>001</v>
      </c>
      <c r="F1586">
        <v>6</v>
      </c>
      <c r="G1586" t="str">
        <f>"91"</f>
        <v>91</v>
      </c>
      <c r="H1586" t="str">
        <f t="shared" si="341"/>
        <v>0</v>
      </c>
      <c r="I1586" t="str">
        <f>"GM"</f>
        <v>GM</v>
      </c>
      <c r="J1586" t="s">
        <v>25</v>
      </c>
      <c r="K1586">
        <v>88.93</v>
      </c>
    </row>
    <row r="1587" spans="1:11" x14ac:dyDescent="0.35">
      <c r="A1587">
        <v>199</v>
      </c>
      <c r="B1587" t="str">
        <f t="shared" si="331"/>
        <v>36</v>
      </c>
      <c r="C1587">
        <v>6146</v>
      </c>
      <c r="D1587" t="str">
        <f t="shared" si="343"/>
        <v>00</v>
      </c>
      <c r="E1587" t="str">
        <f t="shared" si="342"/>
        <v>001</v>
      </c>
      <c r="F1587">
        <v>6</v>
      </c>
      <c r="G1587" t="str">
        <f>"91"</f>
        <v>91</v>
      </c>
      <c r="H1587" t="str">
        <f t="shared" si="341"/>
        <v>0</v>
      </c>
      <c r="I1587" t="str">
        <f>"GS"</f>
        <v>GS</v>
      </c>
      <c r="J1587" t="s">
        <v>25</v>
      </c>
      <c r="K1587">
        <v>217.86</v>
      </c>
    </row>
    <row r="1588" spans="1:11" x14ac:dyDescent="0.35">
      <c r="A1588">
        <v>199</v>
      </c>
      <c r="B1588" t="str">
        <f t="shared" si="331"/>
        <v>36</v>
      </c>
      <c r="C1588">
        <v>6146</v>
      </c>
      <c r="D1588" t="str">
        <f t="shared" si="343"/>
        <v>00</v>
      </c>
      <c r="E1588" t="str">
        <f t="shared" si="342"/>
        <v>001</v>
      </c>
      <c r="F1588">
        <v>6</v>
      </c>
      <c r="G1588" t="str">
        <f>"91"</f>
        <v>91</v>
      </c>
      <c r="H1588" t="str">
        <f t="shared" si="341"/>
        <v>0</v>
      </c>
      <c r="I1588" t="str">
        <f>"TR"</f>
        <v>TR</v>
      </c>
      <c r="J1588" t="s">
        <v>25</v>
      </c>
      <c r="K1588">
        <v>216.27</v>
      </c>
    </row>
    <row r="1589" spans="1:11" x14ac:dyDescent="0.35">
      <c r="A1589">
        <v>199</v>
      </c>
      <c r="B1589" t="str">
        <f t="shared" si="331"/>
        <v>36</v>
      </c>
      <c r="C1589">
        <v>6146</v>
      </c>
      <c r="D1589" t="str">
        <f t="shared" si="343"/>
        <v>00</v>
      </c>
      <c r="E1589" t="str">
        <f t="shared" si="342"/>
        <v>001</v>
      </c>
      <c r="F1589">
        <v>6</v>
      </c>
      <c r="G1589" t="str">
        <f>"91"</f>
        <v>91</v>
      </c>
      <c r="H1589" t="str">
        <f>"H"</f>
        <v>H</v>
      </c>
      <c r="I1589" t="str">
        <f>"TR"</f>
        <v>TR</v>
      </c>
      <c r="J1589" t="s">
        <v>25</v>
      </c>
      <c r="K1589">
        <v>413.35</v>
      </c>
    </row>
    <row r="1590" spans="1:11" x14ac:dyDescent="0.35">
      <c r="A1590">
        <v>199</v>
      </c>
      <c r="B1590" t="str">
        <f t="shared" si="331"/>
        <v>36</v>
      </c>
      <c r="C1590">
        <v>6146</v>
      </c>
      <c r="D1590" t="str">
        <f t="shared" si="343"/>
        <v>00</v>
      </c>
      <c r="E1590" t="str">
        <f t="shared" si="342"/>
        <v>001</v>
      </c>
      <c r="F1590">
        <v>6</v>
      </c>
      <c r="G1590" t="str">
        <f>"99"</f>
        <v>99</v>
      </c>
      <c r="H1590" t="str">
        <f>"0"</f>
        <v>0</v>
      </c>
      <c r="I1590" t="str">
        <f>"AM"</f>
        <v>AM</v>
      </c>
      <c r="J1590" t="s">
        <v>25</v>
      </c>
      <c r="K1590">
        <v>0</v>
      </c>
    </row>
    <row r="1591" spans="1:11" x14ac:dyDescent="0.35">
      <c r="A1591">
        <v>199</v>
      </c>
      <c r="B1591" t="str">
        <f t="shared" si="331"/>
        <v>36</v>
      </c>
      <c r="C1591">
        <v>6146</v>
      </c>
      <c r="D1591" t="str">
        <f t="shared" si="343"/>
        <v>00</v>
      </c>
      <c r="E1591" t="str">
        <f t="shared" si="342"/>
        <v>001</v>
      </c>
      <c r="F1591">
        <v>6</v>
      </c>
      <c r="G1591" t="str">
        <f>"99"</f>
        <v>99</v>
      </c>
      <c r="H1591" t="str">
        <f>"D"</f>
        <v>D</v>
      </c>
      <c r="I1591" t="str">
        <f>"18"</f>
        <v>18</v>
      </c>
      <c r="J1591" t="s">
        <v>25</v>
      </c>
      <c r="K1591">
        <v>111.69</v>
      </c>
    </row>
    <row r="1592" spans="1:11" x14ac:dyDescent="0.35">
      <c r="A1592">
        <v>199</v>
      </c>
      <c r="B1592" t="str">
        <f t="shared" si="331"/>
        <v>36</v>
      </c>
      <c r="C1592">
        <v>6146</v>
      </c>
      <c r="D1592" t="str">
        <f t="shared" si="343"/>
        <v>00</v>
      </c>
      <c r="E1592" t="str">
        <f>"041"</f>
        <v>041</v>
      </c>
      <c r="F1592">
        <v>6</v>
      </c>
      <c r="G1592" t="str">
        <f>"91"</f>
        <v>91</v>
      </c>
      <c r="H1592" t="str">
        <f>"0"</f>
        <v>0</v>
      </c>
      <c r="I1592" t="str">
        <f>"CG"</f>
        <v>CG</v>
      </c>
      <c r="J1592" t="s">
        <v>25</v>
      </c>
      <c r="K1592">
        <v>109.19</v>
      </c>
    </row>
    <row r="1593" spans="1:11" x14ac:dyDescent="0.35">
      <c r="A1593">
        <v>199</v>
      </c>
      <c r="B1593" t="str">
        <f t="shared" si="331"/>
        <v>36</v>
      </c>
      <c r="C1593">
        <v>6146</v>
      </c>
      <c r="D1593" t="str">
        <f t="shared" si="343"/>
        <v>00</v>
      </c>
      <c r="E1593" t="str">
        <f>"041"</f>
        <v>041</v>
      </c>
      <c r="F1593">
        <v>6</v>
      </c>
      <c r="G1593" t="str">
        <f>"91"</f>
        <v>91</v>
      </c>
      <c r="H1593" t="str">
        <f>"0"</f>
        <v>0</v>
      </c>
      <c r="I1593" t="str">
        <f>"TR"</f>
        <v>TR</v>
      </c>
      <c r="J1593" t="s">
        <v>25</v>
      </c>
      <c r="K1593">
        <v>174.46</v>
      </c>
    </row>
    <row r="1594" spans="1:11" x14ac:dyDescent="0.35">
      <c r="A1594">
        <v>199</v>
      </c>
      <c r="B1594" t="str">
        <f t="shared" si="331"/>
        <v>36</v>
      </c>
      <c r="C1594">
        <v>6146</v>
      </c>
      <c r="D1594" t="str">
        <f t="shared" si="343"/>
        <v>00</v>
      </c>
      <c r="E1594" t="str">
        <f>"998"</f>
        <v>998</v>
      </c>
      <c r="F1594">
        <v>6</v>
      </c>
      <c r="G1594" t="str">
        <f>"91"</f>
        <v>91</v>
      </c>
      <c r="H1594" t="str">
        <f>"0"</f>
        <v>0</v>
      </c>
      <c r="I1594" t="str">
        <f>"00"</f>
        <v>00</v>
      </c>
      <c r="J1594" t="s">
        <v>349</v>
      </c>
      <c r="K1594" s="1">
        <v>4111.34</v>
      </c>
    </row>
    <row r="1595" spans="1:11" x14ac:dyDescent="0.35">
      <c r="A1595">
        <v>199</v>
      </c>
      <c r="B1595" t="str">
        <f t="shared" si="331"/>
        <v>36</v>
      </c>
      <c r="C1595">
        <v>6146</v>
      </c>
      <c r="D1595" t="str">
        <f t="shared" si="343"/>
        <v>00</v>
      </c>
      <c r="E1595" t="str">
        <f>"999"</f>
        <v>999</v>
      </c>
      <c r="F1595">
        <v>6</v>
      </c>
      <c r="G1595" t="str">
        <f>"99"</f>
        <v>99</v>
      </c>
      <c r="H1595" t="str">
        <f>"P"</f>
        <v>P</v>
      </c>
      <c r="I1595" t="str">
        <f>"18"</f>
        <v>18</v>
      </c>
      <c r="J1595" t="s">
        <v>25</v>
      </c>
      <c r="K1595">
        <v>500</v>
      </c>
    </row>
    <row r="1596" spans="1:11" x14ac:dyDescent="0.35">
      <c r="A1596">
        <v>199</v>
      </c>
      <c r="B1596" t="str">
        <f t="shared" si="331"/>
        <v>36</v>
      </c>
      <c r="C1596">
        <v>6146</v>
      </c>
      <c r="D1596" t="str">
        <f>"10"</f>
        <v>10</v>
      </c>
      <c r="E1596" t="str">
        <f>"998"</f>
        <v>998</v>
      </c>
      <c r="F1596">
        <v>6</v>
      </c>
      <c r="G1596" t="str">
        <f>"91"</f>
        <v>91</v>
      </c>
      <c r="H1596" t="str">
        <f t="shared" ref="H1596:H1604" si="344">"0"</f>
        <v>0</v>
      </c>
      <c r="I1596" t="str">
        <f t="shared" ref="I1596:I1605" si="345">"00"</f>
        <v>00</v>
      </c>
      <c r="J1596" t="s">
        <v>25</v>
      </c>
      <c r="K1596" s="1">
        <v>4062.13</v>
      </c>
    </row>
    <row r="1597" spans="1:11" x14ac:dyDescent="0.35">
      <c r="A1597">
        <v>199</v>
      </c>
      <c r="B1597" t="str">
        <f t="shared" si="331"/>
        <v>36</v>
      </c>
      <c r="C1597">
        <v>6146</v>
      </c>
      <c r="D1597" t="str">
        <f>"15"</f>
        <v>15</v>
      </c>
      <c r="E1597" t="str">
        <f>"001"</f>
        <v>001</v>
      </c>
      <c r="F1597">
        <v>6</v>
      </c>
      <c r="G1597" t="str">
        <f>"99"</f>
        <v>99</v>
      </c>
      <c r="H1597" t="str">
        <f t="shared" si="344"/>
        <v>0</v>
      </c>
      <c r="I1597" t="str">
        <f t="shared" si="345"/>
        <v>00</v>
      </c>
      <c r="J1597" t="s">
        <v>25</v>
      </c>
      <c r="K1597">
        <v>537.5</v>
      </c>
    </row>
    <row r="1598" spans="1:11" x14ac:dyDescent="0.35">
      <c r="A1598">
        <v>199</v>
      </c>
      <c r="B1598" t="str">
        <f t="shared" si="331"/>
        <v>36</v>
      </c>
      <c r="C1598">
        <v>6146</v>
      </c>
      <c r="D1598" t="str">
        <f>"15"</f>
        <v>15</v>
      </c>
      <c r="E1598" t="str">
        <f>"041"</f>
        <v>041</v>
      </c>
      <c r="F1598">
        <v>6</v>
      </c>
      <c r="G1598" t="str">
        <f>"99"</f>
        <v>99</v>
      </c>
      <c r="H1598" t="str">
        <f t="shared" si="344"/>
        <v>0</v>
      </c>
      <c r="I1598" t="str">
        <f t="shared" si="345"/>
        <v>00</v>
      </c>
      <c r="J1598" t="s">
        <v>25</v>
      </c>
      <c r="K1598">
        <v>115.44</v>
      </c>
    </row>
    <row r="1599" spans="1:11" x14ac:dyDescent="0.35">
      <c r="A1599">
        <v>199</v>
      </c>
      <c r="B1599" t="str">
        <f t="shared" si="331"/>
        <v>36</v>
      </c>
      <c r="C1599">
        <v>6146</v>
      </c>
      <c r="D1599" t="str">
        <f>"16"</f>
        <v>16</v>
      </c>
      <c r="E1599" t="str">
        <f>"001"</f>
        <v>001</v>
      </c>
      <c r="F1599">
        <v>6</v>
      </c>
      <c r="G1599" t="str">
        <f>"91"</f>
        <v>91</v>
      </c>
      <c r="H1599" t="str">
        <f t="shared" si="344"/>
        <v>0</v>
      </c>
      <c r="I1599" t="str">
        <f t="shared" si="345"/>
        <v>00</v>
      </c>
      <c r="J1599" t="s">
        <v>25</v>
      </c>
      <c r="K1599">
        <v>80.790000000000006</v>
      </c>
    </row>
    <row r="1600" spans="1:11" x14ac:dyDescent="0.35">
      <c r="A1600">
        <v>199</v>
      </c>
      <c r="B1600" t="str">
        <f t="shared" si="331"/>
        <v>36</v>
      </c>
      <c r="C1600">
        <v>6146</v>
      </c>
      <c r="D1600" t="str">
        <f>"18"</f>
        <v>18</v>
      </c>
      <c r="E1600" t="str">
        <f>"001"</f>
        <v>001</v>
      </c>
      <c r="F1600">
        <v>6</v>
      </c>
      <c r="G1600" t="str">
        <f>"91"</f>
        <v>91</v>
      </c>
      <c r="H1600" t="str">
        <f t="shared" si="344"/>
        <v>0</v>
      </c>
      <c r="I1600" t="str">
        <f t="shared" si="345"/>
        <v>00</v>
      </c>
      <c r="J1600" t="s">
        <v>25</v>
      </c>
      <c r="K1600">
        <v>68.739999999999995</v>
      </c>
    </row>
    <row r="1601" spans="1:11" x14ac:dyDescent="0.35">
      <c r="A1601">
        <v>199</v>
      </c>
      <c r="B1601" t="str">
        <f t="shared" ref="B1601:B1664" si="346">"36"</f>
        <v>36</v>
      </c>
      <c r="C1601">
        <v>6146</v>
      </c>
      <c r="D1601" t="str">
        <f>"18"</f>
        <v>18</v>
      </c>
      <c r="E1601" t="str">
        <f>"041"</f>
        <v>041</v>
      </c>
      <c r="F1601">
        <v>6</v>
      </c>
      <c r="G1601" t="str">
        <f>"91"</f>
        <v>91</v>
      </c>
      <c r="H1601" t="str">
        <f t="shared" si="344"/>
        <v>0</v>
      </c>
      <c r="I1601" t="str">
        <f t="shared" si="345"/>
        <v>00</v>
      </c>
      <c r="J1601" t="s">
        <v>25</v>
      </c>
      <c r="K1601">
        <v>0</v>
      </c>
    </row>
    <row r="1602" spans="1:11" x14ac:dyDescent="0.35">
      <c r="A1602">
        <v>199</v>
      </c>
      <c r="B1602" t="str">
        <f t="shared" si="346"/>
        <v>36</v>
      </c>
      <c r="C1602">
        <v>6146</v>
      </c>
      <c r="D1602" t="str">
        <f>"24"</f>
        <v>24</v>
      </c>
      <c r="E1602" t="str">
        <f t="shared" ref="E1602:E1609" si="347">"001"</f>
        <v>001</v>
      </c>
      <c r="F1602">
        <v>6</v>
      </c>
      <c r="G1602" t="str">
        <f>"99"</f>
        <v>99</v>
      </c>
      <c r="H1602" t="str">
        <f t="shared" si="344"/>
        <v>0</v>
      </c>
      <c r="I1602" t="str">
        <f t="shared" si="345"/>
        <v>00</v>
      </c>
      <c r="J1602" t="s">
        <v>25</v>
      </c>
      <c r="K1602">
        <v>82.94</v>
      </c>
    </row>
    <row r="1603" spans="1:11" x14ac:dyDescent="0.35">
      <c r="A1603">
        <v>199</v>
      </c>
      <c r="B1603" t="str">
        <f t="shared" si="346"/>
        <v>36</v>
      </c>
      <c r="C1603">
        <v>6146</v>
      </c>
      <c r="D1603" t="str">
        <f>"39"</f>
        <v>39</v>
      </c>
      <c r="E1603" t="str">
        <f t="shared" si="347"/>
        <v>001</v>
      </c>
      <c r="F1603">
        <v>6</v>
      </c>
      <c r="G1603" t="str">
        <f>"99"</f>
        <v>99</v>
      </c>
      <c r="H1603" t="str">
        <f t="shared" si="344"/>
        <v>0</v>
      </c>
      <c r="I1603" t="str">
        <f t="shared" si="345"/>
        <v>00</v>
      </c>
      <c r="J1603" t="s">
        <v>25</v>
      </c>
      <c r="K1603">
        <v>30.02</v>
      </c>
    </row>
    <row r="1604" spans="1:11" x14ac:dyDescent="0.35">
      <c r="A1604">
        <v>199</v>
      </c>
      <c r="B1604" t="str">
        <f t="shared" si="346"/>
        <v>36</v>
      </c>
      <c r="C1604">
        <v>6146</v>
      </c>
      <c r="D1604" t="str">
        <f>"40"</f>
        <v>40</v>
      </c>
      <c r="E1604" t="str">
        <f t="shared" si="347"/>
        <v>001</v>
      </c>
      <c r="F1604">
        <v>6</v>
      </c>
      <c r="G1604" t="str">
        <f t="shared" ref="G1604:G1629" si="348">"91"</f>
        <v>91</v>
      </c>
      <c r="H1604" t="str">
        <f t="shared" si="344"/>
        <v>0</v>
      </c>
      <c r="I1604" t="str">
        <f t="shared" si="345"/>
        <v>00</v>
      </c>
      <c r="J1604" t="s">
        <v>25</v>
      </c>
      <c r="K1604">
        <v>244.5</v>
      </c>
    </row>
    <row r="1605" spans="1:11" x14ac:dyDescent="0.35">
      <c r="A1605">
        <v>199</v>
      </c>
      <c r="B1605" t="str">
        <f t="shared" si="346"/>
        <v>36</v>
      </c>
      <c r="C1605">
        <v>6146</v>
      </c>
      <c r="D1605" t="str">
        <f>"40"</f>
        <v>40</v>
      </c>
      <c r="E1605" t="str">
        <f t="shared" si="347"/>
        <v>001</v>
      </c>
      <c r="F1605">
        <v>6</v>
      </c>
      <c r="G1605" t="str">
        <f t="shared" si="348"/>
        <v>91</v>
      </c>
      <c r="H1605" t="str">
        <f>"H"</f>
        <v>H</v>
      </c>
      <c r="I1605" t="str">
        <f t="shared" si="345"/>
        <v>00</v>
      </c>
      <c r="J1605" t="s">
        <v>25</v>
      </c>
      <c r="K1605">
        <v>213.29</v>
      </c>
    </row>
    <row r="1606" spans="1:11" x14ac:dyDescent="0.35">
      <c r="A1606">
        <v>199</v>
      </c>
      <c r="B1606" t="str">
        <f t="shared" si="346"/>
        <v>36</v>
      </c>
      <c r="C1606">
        <v>6146</v>
      </c>
      <c r="D1606" t="str">
        <f t="shared" ref="D1606:D1611" si="349">"41"</f>
        <v>41</v>
      </c>
      <c r="E1606" t="str">
        <f t="shared" si="347"/>
        <v>001</v>
      </c>
      <c r="F1606">
        <v>6</v>
      </c>
      <c r="G1606" t="str">
        <f t="shared" si="348"/>
        <v>91</v>
      </c>
      <c r="H1606" t="str">
        <f>"0"</f>
        <v>0</v>
      </c>
      <c r="I1606" t="str">
        <f>"BS"</f>
        <v>BS</v>
      </c>
      <c r="J1606" t="s">
        <v>25</v>
      </c>
      <c r="K1606">
        <v>243.62</v>
      </c>
    </row>
    <row r="1607" spans="1:11" x14ac:dyDescent="0.35">
      <c r="A1607">
        <v>199</v>
      </c>
      <c r="B1607" t="str">
        <f t="shared" si="346"/>
        <v>36</v>
      </c>
      <c r="C1607">
        <v>6146</v>
      </c>
      <c r="D1607" t="str">
        <f t="shared" si="349"/>
        <v>41</v>
      </c>
      <c r="E1607" t="str">
        <f t="shared" si="347"/>
        <v>001</v>
      </c>
      <c r="F1607">
        <v>6</v>
      </c>
      <c r="G1607" t="str">
        <f t="shared" si="348"/>
        <v>91</v>
      </c>
      <c r="H1607" t="str">
        <f>"0"</f>
        <v>0</v>
      </c>
      <c r="I1607" t="str">
        <f>"GS"</f>
        <v>GS</v>
      </c>
      <c r="J1607" t="s">
        <v>25</v>
      </c>
      <c r="K1607">
        <v>312.05</v>
      </c>
    </row>
    <row r="1608" spans="1:11" x14ac:dyDescent="0.35">
      <c r="A1608">
        <v>199</v>
      </c>
      <c r="B1608" t="str">
        <f t="shared" si="346"/>
        <v>36</v>
      </c>
      <c r="C1608">
        <v>6146</v>
      </c>
      <c r="D1608" t="str">
        <f t="shared" si="349"/>
        <v>41</v>
      </c>
      <c r="E1608" t="str">
        <f t="shared" si="347"/>
        <v>001</v>
      </c>
      <c r="F1608">
        <v>6</v>
      </c>
      <c r="G1608" t="str">
        <f t="shared" si="348"/>
        <v>91</v>
      </c>
      <c r="H1608" t="str">
        <f>"H"</f>
        <v>H</v>
      </c>
      <c r="I1608" t="str">
        <f>"BS"</f>
        <v>BS</v>
      </c>
      <c r="J1608" t="s">
        <v>25</v>
      </c>
      <c r="K1608">
        <v>201.3</v>
      </c>
    </row>
    <row r="1609" spans="1:11" x14ac:dyDescent="0.35">
      <c r="A1609">
        <v>199</v>
      </c>
      <c r="B1609" t="str">
        <f t="shared" si="346"/>
        <v>36</v>
      </c>
      <c r="C1609">
        <v>6146</v>
      </c>
      <c r="D1609" t="str">
        <f t="shared" si="349"/>
        <v>41</v>
      </c>
      <c r="E1609" t="str">
        <f t="shared" si="347"/>
        <v>001</v>
      </c>
      <c r="F1609">
        <v>6</v>
      </c>
      <c r="G1609" t="str">
        <f t="shared" si="348"/>
        <v>91</v>
      </c>
      <c r="H1609" t="str">
        <f>"H"</f>
        <v>H</v>
      </c>
      <c r="I1609" t="str">
        <f>"GS"</f>
        <v>GS</v>
      </c>
      <c r="J1609" t="s">
        <v>25</v>
      </c>
      <c r="K1609">
        <v>0</v>
      </c>
    </row>
    <row r="1610" spans="1:11" x14ac:dyDescent="0.35">
      <c r="A1610">
        <v>199</v>
      </c>
      <c r="B1610" t="str">
        <f t="shared" si="346"/>
        <v>36</v>
      </c>
      <c r="C1610">
        <v>6146</v>
      </c>
      <c r="D1610" t="str">
        <f t="shared" si="349"/>
        <v>41</v>
      </c>
      <c r="E1610" t="str">
        <f>"041"</f>
        <v>041</v>
      </c>
      <c r="F1610">
        <v>6</v>
      </c>
      <c r="G1610" t="str">
        <f t="shared" si="348"/>
        <v>91</v>
      </c>
      <c r="H1610" t="str">
        <f>"0"</f>
        <v>0</v>
      </c>
      <c r="I1610" t="str">
        <f>"BS"</f>
        <v>BS</v>
      </c>
      <c r="J1610" t="s">
        <v>25</v>
      </c>
      <c r="K1610">
        <v>162.43</v>
      </c>
    </row>
    <row r="1611" spans="1:11" x14ac:dyDescent="0.35">
      <c r="A1611">
        <v>199</v>
      </c>
      <c r="B1611" t="str">
        <f t="shared" si="346"/>
        <v>36</v>
      </c>
      <c r="C1611">
        <v>6146</v>
      </c>
      <c r="D1611" t="str">
        <f t="shared" si="349"/>
        <v>41</v>
      </c>
      <c r="E1611" t="str">
        <f>"041"</f>
        <v>041</v>
      </c>
      <c r="F1611">
        <v>6</v>
      </c>
      <c r="G1611" t="str">
        <f t="shared" si="348"/>
        <v>91</v>
      </c>
      <c r="H1611" t="str">
        <f>"0"</f>
        <v>0</v>
      </c>
      <c r="I1611" t="str">
        <f>"GS"</f>
        <v>GS</v>
      </c>
      <c r="J1611" t="s">
        <v>25</v>
      </c>
      <c r="K1611">
        <v>184.64</v>
      </c>
    </row>
    <row r="1612" spans="1:11" x14ac:dyDescent="0.35">
      <c r="A1612">
        <v>199</v>
      </c>
      <c r="B1612" t="str">
        <f t="shared" si="346"/>
        <v>36</v>
      </c>
      <c r="C1612">
        <v>6146</v>
      </c>
      <c r="D1612" t="str">
        <f>"42"</f>
        <v>42</v>
      </c>
      <c r="E1612" t="str">
        <f>"001"</f>
        <v>001</v>
      </c>
      <c r="F1612">
        <v>6</v>
      </c>
      <c r="G1612" t="str">
        <f t="shared" si="348"/>
        <v>91</v>
      </c>
      <c r="H1612" t="str">
        <f>"0"</f>
        <v>0</v>
      </c>
      <c r="I1612" t="str">
        <f>"00"</f>
        <v>00</v>
      </c>
      <c r="J1612" t="s">
        <v>25</v>
      </c>
      <c r="K1612">
        <v>80.959999999999994</v>
      </c>
    </row>
    <row r="1613" spans="1:11" x14ac:dyDescent="0.35">
      <c r="A1613">
        <v>199</v>
      </c>
      <c r="B1613" t="str">
        <f t="shared" si="346"/>
        <v>36</v>
      </c>
      <c r="C1613">
        <v>6146</v>
      </c>
      <c r="D1613" t="str">
        <f>"42"</f>
        <v>42</v>
      </c>
      <c r="E1613" t="str">
        <f>"001"</f>
        <v>001</v>
      </c>
      <c r="F1613">
        <v>6</v>
      </c>
      <c r="G1613" t="str">
        <f t="shared" si="348"/>
        <v>91</v>
      </c>
      <c r="H1613" t="str">
        <f>"H"</f>
        <v>H</v>
      </c>
      <c r="I1613" t="str">
        <f>"00"</f>
        <v>00</v>
      </c>
      <c r="J1613" t="s">
        <v>25</v>
      </c>
      <c r="K1613">
        <v>109.43</v>
      </c>
    </row>
    <row r="1614" spans="1:11" x14ac:dyDescent="0.35">
      <c r="A1614">
        <v>199</v>
      </c>
      <c r="B1614" t="str">
        <f t="shared" si="346"/>
        <v>36</v>
      </c>
      <c r="C1614">
        <v>6146</v>
      </c>
      <c r="D1614" t="str">
        <f>"43"</f>
        <v>43</v>
      </c>
      <c r="E1614" t="str">
        <f>"001"</f>
        <v>001</v>
      </c>
      <c r="F1614">
        <v>6</v>
      </c>
      <c r="G1614" t="str">
        <f t="shared" si="348"/>
        <v>91</v>
      </c>
      <c r="H1614" t="str">
        <f>"0"</f>
        <v>0</v>
      </c>
      <c r="I1614" t="str">
        <f>"00"</f>
        <v>00</v>
      </c>
      <c r="J1614" t="s">
        <v>25</v>
      </c>
      <c r="K1614" s="1">
        <v>1542.63</v>
      </c>
    </row>
    <row r="1615" spans="1:11" x14ac:dyDescent="0.35">
      <c r="A1615">
        <v>199</v>
      </c>
      <c r="B1615" t="str">
        <f t="shared" si="346"/>
        <v>36</v>
      </c>
      <c r="C1615">
        <v>6146</v>
      </c>
      <c r="D1615" t="str">
        <f>"43"</f>
        <v>43</v>
      </c>
      <c r="E1615" t="str">
        <f>"001"</f>
        <v>001</v>
      </c>
      <c r="F1615">
        <v>6</v>
      </c>
      <c r="G1615" t="str">
        <f t="shared" si="348"/>
        <v>91</v>
      </c>
      <c r="H1615" t="str">
        <f>"0"</f>
        <v>0</v>
      </c>
      <c r="I1615" t="str">
        <f>"CD"</f>
        <v>CD</v>
      </c>
      <c r="J1615" t="s">
        <v>25</v>
      </c>
      <c r="K1615">
        <v>0</v>
      </c>
    </row>
    <row r="1616" spans="1:11" x14ac:dyDescent="0.35">
      <c r="A1616">
        <v>199</v>
      </c>
      <c r="B1616" t="str">
        <f t="shared" si="346"/>
        <v>36</v>
      </c>
      <c r="C1616">
        <v>6146</v>
      </c>
      <c r="D1616" t="str">
        <f>"43"</f>
        <v>43</v>
      </c>
      <c r="E1616" t="str">
        <f>"001"</f>
        <v>001</v>
      </c>
      <c r="F1616">
        <v>6</v>
      </c>
      <c r="G1616" t="str">
        <f t="shared" si="348"/>
        <v>91</v>
      </c>
      <c r="H1616" t="str">
        <f>"H"</f>
        <v>H</v>
      </c>
      <c r="I1616" t="str">
        <f t="shared" ref="I1616:I1621" si="350">"00"</f>
        <v>00</v>
      </c>
      <c r="J1616" t="s">
        <v>25</v>
      </c>
      <c r="K1616">
        <v>156.82</v>
      </c>
    </row>
    <row r="1617" spans="1:11" x14ac:dyDescent="0.35">
      <c r="A1617">
        <v>199</v>
      </c>
      <c r="B1617" t="str">
        <f t="shared" si="346"/>
        <v>36</v>
      </c>
      <c r="C1617">
        <v>6146</v>
      </c>
      <c r="D1617" t="str">
        <f>"43"</f>
        <v>43</v>
      </c>
      <c r="E1617" t="str">
        <f>"041"</f>
        <v>041</v>
      </c>
      <c r="F1617">
        <v>6</v>
      </c>
      <c r="G1617" t="str">
        <f t="shared" si="348"/>
        <v>91</v>
      </c>
      <c r="H1617" t="str">
        <f>"0"</f>
        <v>0</v>
      </c>
      <c r="I1617" t="str">
        <f t="shared" si="350"/>
        <v>00</v>
      </c>
      <c r="J1617" t="s">
        <v>25</v>
      </c>
      <c r="K1617">
        <v>519.49</v>
      </c>
    </row>
    <row r="1618" spans="1:11" x14ac:dyDescent="0.35">
      <c r="A1618">
        <v>199</v>
      </c>
      <c r="B1618" t="str">
        <f t="shared" si="346"/>
        <v>36</v>
      </c>
      <c r="C1618">
        <v>6146</v>
      </c>
      <c r="D1618" t="str">
        <f>"44"</f>
        <v>44</v>
      </c>
      <c r="E1618" t="str">
        <f t="shared" ref="E1618:E1630" si="351">"001"</f>
        <v>001</v>
      </c>
      <c r="F1618">
        <v>6</v>
      </c>
      <c r="G1618" t="str">
        <f t="shared" si="348"/>
        <v>91</v>
      </c>
      <c r="H1618" t="str">
        <f>"0"</f>
        <v>0</v>
      </c>
      <c r="I1618" t="str">
        <f t="shared" si="350"/>
        <v>00</v>
      </c>
      <c r="J1618" t="s">
        <v>25</v>
      </c>
      <c r="K1618">
        <v>254.02</v>
      </c>
    </row>
    <row r="1619" spans="1:11" x14ac:dyDescent="0.35">
      <c r="A1619">
        <v>199</v>
      </c>
      <c r="B1619" t="str">
        <f t="shared" si="346"/>
        <v>36</v>
      </c>
      <c r="C1619">
        <v>6146</v>
      </c>
      <c r="D1619" t="str">
        <f>"44"</f>
        <v>44</v>
      </c>
      <c r="E1619" t="str">
        <f t="shared" si="351"/>
        <v>001</v>
      </c>
      <c r="F1619">
        <v>6</v>
      </c>
      <c r="G1619" t="str">
        <f t="shared" si="348"/>
        <v>91</v>
      </c>
      <c r="H1619" t="str">
        <f>"H"</f>
        <v>H</v>
      </c>
      <c r="I1619" t="str">
        <f t="shared" si="350"/>
        <v>00</v>
      </c>
      <c r="J1619" t="s">
        <v>25</v>
      </c>
      <c r="K1619">
        <v>213.04</v>
      </c>
    </row>
    <row r="1620" spans="1:11" x14ac:dyDescent="0.35">
      <c r="A1620">
        <v>199</v>
      </c>
      <c r="B1620" t="str">
        <f t="shared" si="346"/>
        <v>36</v>
      </c>
      <c r="C1620">
        <v>6146</v>
      </c>
      <c r="D1620" t="str">
        <f>"45"</f>
        <v>45</v>
      </c>
      <c r="E1620" t="str">
        <f t="shared" si="351"/>
        <v>001</v>
      </c>
      <c r="F1620">
        <v>6</v>
      </c>
      <c r="G1620" t="str">
        <f t="shared" si="348"/>
        <v>91</v>
      </c>
      <c r="H1620" t="str">
        <f>"0"</f>
        <v>0</v>
      </c>
      <c r="I1620" t="str">
        <f t="shared" si="350"/>
        <v>00</v>
      </c>
      <c r="J1620" t="s">
        <v>25</v>
      </c>
      <c r="K1620">
        <v>93.2</v>
      </c>
    </row>
    <row r="1621" spans="1:11" x14ac:dyDescent="0.35">
      <c r="A1621">
        <v>199</v>
      </c>
      <c r="B1621" t="str">
        <f t="shared" si="346"/>
        <v>36</v>
      </c>
      <c r="C1621">
        <v>6146</v>
      </c>
      <c r="D1621" t="str">
        <f>"45"</f>
        <v>45</v>
      </c>
      <c r="E1621" t="str">
        <f t="shared" si="351"/>
        <v>001</v>
      </c>
      <c r="F1621">
        <v>6</v>
      </c>
      <c r="G1621" t="str">
        <f t="shared" si="348"/>
        <v>91</v>
      </c>
      <c r="H1621" t="str">
        <f>"H"</f>
        <v>H</v>
      </c>
      <c r="I1621" t="str">
        <f t="shared" si="350"/>
        <v>00</v>
      </c>
      <c r="J1621" t="s">
        <v>25</v>
      </c>
      <c r="K1621">
        <v>255.63</v>
      </c>
    </row>
    <row r="1622" spans="1:11" x14ac:dyDescent="0.35">
      <c r="A1622">
        <v>199</v>
      </c>
      <c r="B1622" t="str">
        <f t="shared" si="346"/>
        <v>36</v>
      </c>
      <c r="C1622">
        <v>6146</v>
      </c>
      <c r="D1622" t="str">
        <f>"46"</f>
        <v>46</v>
      </c>
      <c r="E1622" t="str">
        <f t="shared" si="351"/>
        <v>001</v>
      </c>
      <c r="F1622">
        <v>6</v>
      </c>
      <c r="G1622" t="str">
        <f t="shared" si="348"/>
        <v>91</v>
      </c>
      <c r="H1622" t="str">
        <f>"0"</f>
        <v>0</v>
      </c>
      <c r="I1622" t="str">
        <f>"BS"</f>
        <v>BS</v>
      </c>
      <c r="J1622" t="s">
        <v>25</v>
      </c>
      <c r="K1622">
        <v>140.76</v>
      </c>
    </row>
    <row r="1623" spans="1:11" x14ac:dyDescent="0.35">
      <c r="A1623">
        <v>199</v>
      </c>
      <c r="B1623" t="str">
        <f t="shared" si="346"/>
        <v>36</v>
      </c>
      <c r="C1623">
        <v>6146</v>
      </c>
      <c r="D1623" t="str">
        <f>"46"</f>
        <v>46</v>
      </c>
      <c r="E1623" t="str">
        <f t="shared" si="351"/>
        <v>001</v>
      </c>
      <c r="F1623">
        <v>6</v>
      </c>
      <c r="G1623" t="str">
        <f t="shared" si="348"/>
        <v>91</v>
      </c>
      <c r="H1623" t="str">
        <f>"0"</f>
        <v>0</v>
      </c>
      <c r="I1623" t="str">
        <f>"GS"</f>
        <v>GS</v>
      </c>
      <c r="J1623" t="s">
        <v>25</v>
      </c>
      <c r="K1623">
        <v>94.42</v>
      </c>
    </row>
    <row r="1624" spans="1:11" x14ac:dyDescent="0.35">
      <c r="A1624">
        <v>199</v>
      </c>
      <c r="B1624" t="str">
        <f t="shared" si="346"/>
        <v>36</v>
      </c>
      <c r="C1624">
        <v>6146</v>
      </c>
      <c r="D1624" t="str">
        <f>"46"</f>
        <v>46</v>
      </c>
      <c r="E1624" t="str">
        <f t="shared" si="351"/>
        <v>001</v>
      </c>
      <c r="F1624">
        <v>6</v>
      </c>
      <c r="G1624" t="str">
        <f t="shared" si="348"/>
        <v>91</v>
      </c>
      <c r="H1624" t="str">
        <f>"H"</f>
        <v>H</v>
      </c>
      <c r="I1624" t="str">
        <f>"BS"</f>
        <v>BS</v>
      </c>
      <c r="J1624" t="s">
        <v>25</v>
      </c>
      <c r="K1624">
        <v>199.89</v>
      </c>
    </row>
    <row r="1625" spans="1:11" x14ac:dyDescent="0.35">
      <c r="A1625">
        <v>199</v>
      </c>
      <c r="B1625" t="str">
        <f t="shared" si="346"/>
        <v>36</v>
      </c>
      <c r="C1625">
        <v>6146</v>
      </c>
      <c r="D1625" t="str">
        <f>"46"</f>
        <v>46</v>
      </c>
      <c r="E1625" t="str">
        <f t="shared" si="351"/>
        <v>001</v>
      </c>
      <c r="F1625">
        <v>6</v>
      </c>
      <c r="G1625" t="str">
        <f t="shared" si="348"/>
        <v>91</v>
      </c>
      <c r="H1625" t="str">
        <f>"H"</f>
        <v>H</v>
      </c>
      <c r="I1625" t="str">
        <f>"GS"</f>
        <v>GS</v>
      </c>
      <c r="J1625" t="s">
        <v>25</v>
      </c>
      <c r="K1625">
        <v>0</v>
      </c>
    </row>
    <row r="1626" spans="1:11" x14ac:dyDescent="0.35">
      <c r="A1626">
        <v>199</v>
      </c>
      <c r="B1626" t="str">
        <f t="shared" si="346"/>
        <v>36</v>
      </c>
      <c r="C1626">
        <v>6146</v>
      </c>
      <c r="D1626" t="str">
        <f>"47"</f>
        <v>47</v>
      </c>
      <c r="E1626" t="str">
        <f t="shared" si="351"/>
        <v>001</v>
      </c>
      <c r="F1626">
        <v>6</v>
      </c>
      <c r="G1626" t="str">
        <f t="shared" si="348"/>
        <v>91</v>
      </c>
      <c r="H1626" t="str">
        <f>"0"</f>
        <v>0</v>
      </c>
      <c r="I1626" t="str">
        <f>"00"</f>
        <v>00</v>
      </c>
      <c r="J1626" t="s">
        <v>25</v>
      </c>
      <c r="K1626">
        <v>161.99</v>
      </c>
    </row>
    <row r="1627" spans="1:11" x14ac:dyDescent="0.35">
      <c r="A1627">
        <v>199</v>
      </c>
      <c r="B1627" t="str">
        <f t="shared" si="346"/>
        <v>36</v>
      </c>
      <c r="C1627">
        <v>6146</v>
      </c>
      <c r="D1627" t="str">
        <f>"47"</f>
        <v>47</v>
      </c>
      <c r="E1627" t="str">
        <f t="shared" si="351"/>
        <v>001</v>
      </c>
      <c r="F1627">
        <v>6</v>
      </c>
      <c r="G1627" t="str">
        <f t="shared" si="348"/>
        <v>91</v>
      </c>
      <c r="H1627" t="str">
        <f>"H"</f>
        <v>H</v>
      </c>
      <c r="I1627" t="str">
        <f>"00"</f>
        <v>00</v>
      </c>
      <c r="J1627" t="s">
        <v>25</v>
      </c>
      <c r="K1627">
        <v>184</v>
      </c>
    </row>
    <row r="1628" spans="1:11" x14ac:dyDescent="0.35">
      <c r="A1628">
        <v>199</v>
      </c>
      <c r="B1628" t="str">
        <f t="shared" si="346"/>
        <v>36</v>
      </c>
      <c r="C1628">
        <v>6146</v>
      </c>
      <c r="D1628" t="str">
        <f>"48"</f>
        <v>48</v>
      </c>
      <c r="E1628" t="str">
        <f t="shared" si="351"/>
        <v>001</v>
      </c>
      <c r="F1628">
        <v>6</v>
      </c>
      <c r="G1628" t="str">
        <f t="shared" si="348"/>
        <v>91</v>
      </c>
      <c r="H1628" t="str">
        <f>"0"</f>
        <v>0</v>
      </c>
      <c r="I1628" t="str">
        <f>"BS"</f>
        <v>BS</v>
      </c>
      <c r="J1628" t="s">
        <v>25</v>
      </c>
      <c r="K1628">
        <v>96.39</v>
      </c>
    </row>
    <row r="1629" spans="1:11" x14ac:dyDescent="0.35">
      <c r="A1629">
        <v>199</v>
      </c>
      <c r="B1629" t="str">
        <f t="shared" si="346"/>
        <v>36</v>
      </c>
      <c r="C1629">
        <v>6146</v>
      </c>
      <c r="D1629" t="str">
        <f>"48"</f>
        <v>48</v>
      </c>
      <c r="E1629" t="str">
        <f t="shared" si="351"/>
        <v>001</v>
      </c>
      <c r="F1629">
        <v>6</v>
      </c>
      <c r="G1629" t="str">
        <f t="shared" si="348"/>
        <v>91</v>
      </c>
      <c r="H1629" t="str">
        <f>"0"</f>
        <v>0</v>
      </c>
      <c r="I1629" t="str">
        <f>"GS"</f>
        <v>GS</v>
      </c>
      <c r="J1629" t="s">
        <v>25</v>
      </c>
      <c r="K1629">
        <v>0</v>
      </c>
    </row>
    <row r="1630" spans="1:11" x14ac:dyDescent="0.35">
      <c r="A1630">
        <v>199</v>
      </c>
      <c r="B1630" t="str">
        <f t="shared" si="346"/>
        <v>36</v>
      </c>
      <c r="C1630">
        <v>6146</v>
      </c>
      <c r="D1630" t="str">
        <f>"48"</f>
        <v>48</v>
      </c>
      <c r="E1630" t="str">
        <f t="shared" si="351"/>
        <v>001</v>
      </c>
      <c r="F1630">
        <v>6</v>
      </c>
      <c r="G1630" t="str">
        <f>"99"</f>
        <v>99</v>
      </c>
      <c r="H1630" t="str">
        <f>"0"</f>
        <v>0</v>
      </c>
      <c r="I1630" t="str">
        <f>"00"</f>
        <v>00</v>
      </c>
      <c r="J1630" t="s">
        <v>25</v>
      </c>
      <c r="K1630">
        <v>107.64</v>
      </c>
    </row>
    <row r="1631" spans="1:11" x14ac:dyDescent="0.35">
      <c r="A1631">
        <v>199</v>
      </c>
      <c r="B1631" t="str">
        <f t="shared" si="346"/>
        <v>36</v>
      </c>
      <c r="C1631">
        <v>6146</v>
      </c>
      <c r="D1631" t="str">
        <f>"48"</f>
        <v>48</v>
      </c>
      <c r="E1631" t="str">
        <f>"999"</f>
        <v>999</v>
      </c>
      <c r="F1631">
        <v>6</v>
      </c>
      <c r="G1631" t="str">
        <f t="shared" ref="G1631:G1640" si="352">"91"</f>
        <v>91</v>
      </c>
      <c r="H1631" t="str">
        <f>"H"</f>
        <v>H</v>
      </c>
      <c r="I1631" t="str">
        <f>"00"</f>
        <v>00</v>
      </c>
      <c r="J1631" t="s">
        <v>25</v>
      </c>
      <c r="K1631">
        <v>179.32</v>
      </c>
    </row>
    <row r="1632" spans="1:11" x14ac:dyDescent="0.35">
      <c r="A1632">
        <v>199</v>
      </c>
      <c r="B1632" t="str">
        <f t="shared" si="346"/>
        <v>36</v>
      </c>
      <c r="C1632">
        <v>6146</v>
      </c>
      <c r="D1632" t="str">
        <f t="shared" ref="D1632:D1637" si="353">"49"</f>
        <v>49</v>
      </c>
      <c r="E1632" t="str">
        <f>"001"</f>
        <v>001</v>
      </c>
      <c r="F1632">
        <v>6</v>
      </c>
      <c r="G1632" t="str">
        <f t="shared" si="352"/>
        <v>91</v>
      </c>
      <c r="H1632" t="str">
        <f>"0"</f>
        <v>0</v>
      </c>
      <c r="I1632" t="str">
        <f>"BS"</f>
        <v>BS</v>
      </c>
      <c r="J1632" t="s">
        <v>25</v>
      </c>
      <c r="K1632">
        <v>358.5</v>
      </c>
    </row>
    <row r="1633" spans="1:11" x14ac:dyDescent="0.35">
      <c r="A1633">
        <v>199</v>
      </c>
      <c r="B1633" t="str">
        <f t="shared" si="346"/>
        <v>36</v>
      </c>
      <c r="C1633">
        <v>6146</v>
      </c>
      <c r="D1633" t="str">
        <f t="shared" si="353"/>
        <v>49</v>
      </c>
      <c r="E1633" t="str">
        <f>"001"</f>
        <v>001</v>
      </c>
      <c r="F1633">
        <v>6</v>
      </c>
      <c r="G1633" t="str">
        <f t="shared" si="352"/>
        <v>91</v>
      </c>
      <c r="H1633" t="str">
        <f>"0"</f>
        <v>0</v>
      </c>
      <c r="I1633" t="str">
        <f>"GS"</f>
        <v>GS</v>
      </c>
      <c r="J1633" t="s">
        <v>25</v>
      </c>
      <c r="K1633">
        <v>301.45999999999998</v>
      </c>
    </row>
    <row r="1634" spans="1:11" x14ac:dyDescent="0.35">
      <c r="A1634">
        <v>199</v>
      </c>
      <c r="B1634" t="str">
        <f t="shared" si="346"/>
        <v>36</v>
      </c>
      <c r="C1634">
        <v>6146</v>
      </c>
      <c r="D1634" t="str">
        <f t="shared" si="353"/>
        <v>49</v>
      </c>
      <c r="E1634" t="str">
        <f>"001"</f>
        <v>001</v>
      </c>
      <c r="F1634">
        <v>6</v>
      </c>
      <c r="G1634" t="str">
        <f t="shared" si="352"/>
        <v>91</v>
      </c>
      <c r="H1634" t="str">
        <f>"H"</f>
        <v>H</v>
      </c>
      <c r="I1634" t="str">
        <f>"BS"</f>
        <v>BS</v>
      </c>
      <c r="J1634" t="s">
        <v>25</v>
      </c>
      <c r="K1634">
        <v>107.74</v>
      </c>
    </row>
    <row r="1635" spans="1:11" x14ac:dyDescent="0.35">
      <c r="A1635">
        <v>199</v>
      </c>
      <c r="B1635" t="str">
        <f t="shared" si="346"/>
        <v>36</v>
      </c>
      <c r="C1635">
        <v>6146</v>
      </c>
      <c r="D1635" t="str">
        <f t="shared" si="353"/>
        <v>49</v>
      </c>
      <c r="E1635" t="str">
        <f>"001"</f>
        <v>001</v>
      </c>
      <c r="F1635">
        <v>6</v>
      </c>
      <c r="G1635" t="str">
        <f t="shared" si="352"/>
        <v>91</v>
      </c>
      <c r="H1635" t="str">
        <f>"H"</f>
        <v>H</v>
      </c>
      <c r="I1635" t="str">
        <f>"GS"</f>
        <v>GS</v>
      </c>
      <c r="J1635" t="s">
        <v>25</v>
      </c>
      <c r="K1635">
        <v>0</v>
      </c>
    </row>
    <row r="1636" spans="1:11" x14ac:dyDescent="0.35">
      <c r="A1636">
        <v>199</v>
      </c>
      <c r="B1636" t="str">
        <f t="shared" si="346"/>
        <v>36</v>
      </c>
      <c r="C1636">
        <v>6146</v>
      </c>
      <c r="D1636" t="str">
        <f t="shared" si="353"/>
        <v>49</v>
      </c>
      <c r="E1636" t="str">
        <f>"041"</f>
        <v>041</v>
      </c>
      <c r="F1636">
        <v>6</v>
      </c>
      <c r="G1636" t="str">
        <f t="shared" si="352"/>
        <v>91</v>
      </c>
      <c r="H1636" t="str">
        <f>"0"</f>
        <v>0</v>
      </c>
      <c r="I1636" t="str">
        <f>"BS"</f>
        <v>BS</v>
      </c>
      <c r="J1636" t="s">
        <v>25</v>
      </c>
      <c r="K1636">
        <v>157.11000000000001</v>
      </c>
    </row>
    <row r="1637" spans="1:11" x14ac:dyDescent="0.35">
      <c r="A1637">
        <v>199</v>
      </c>
      <c r="B1637" t="str">
        <f t="shared" si="346"/>
        <v>36</v>
      </c>
      <c r="C1637">
        <v>6146</v>
      </c>
      <c r="D1637" t="str">
        <f t="shared" si="353"/>
        <v>49</v>
      </c>
      <c r="E1637" t="str">
        <f>"041"</f>
        <v>041</v>
      </c>
      <c r="F1637">
        <v>6</v>
      </c>
      <c r="G1637" t="str">
        <f t="shared" si="352"/>
        <v>91</v>
      </c>
      <c r="H1637" t="str">
        <f>"0"</f>
        <v>0</v>
      </c>
      <c r="I1637" t="str">
        <f>"GS"</f>
        <v>GS</v>
      </c>
      <c r="J1637" t="s">
        <v>25</v>
      </c>
      <c r="K1637">
        <v>132.35</v>
      </c>
    </row>
    <row r="1638" spans="1:11" x14ac:dyDescent="0.35">
      <c r="A1638">
        <v>199</v>
      </c>
      <c r="B1638" t="str">
        <f t="shared" si="346"/>
        <v>36</v>
      </c>
      <c r="C1638">
        <v>6146</v>
      </c>
      <c r="D1638" t="str">
        <f>"50"</f>
        <v>50</v>
      </c>
      <c r="E1638" t="str">
        <f>"001"</f>
        <v>001</v>
      </c>
      <c r="F1638">
        <v>6</v>
      </c>
      <c r="G1638" t="str">
        <f t="shared" si="352"/>
        <v>91</v>
      </c>
      <c r="H1638" t="str">
        <f>"0"</f>
        <v>0</v>
      </c>
      <c r="I1638" t="str">
        <f t="shared" ref="I1638:I1667" si="354">"00"</f>
        <v>00</v>
      </c>
      <c r="J1638" t="s">
        <v>25</v>
      </c>
      <c r="K1638">
        <v>189.82</v>
      </c>
    </row>
    <row r="1639" spans="1:11" x14ac:dyDescent="0.35">
      <c r="A1639">
        <v>199</v>
      </c>
      <c r="B1639" t="str">
        <f t="shared" si="346"/>
        <v>36</v>
      </c>
      <c r="C1639">
        <v>6146</v>
      </c>
      <c r="D1639" t="str">
        <f>"50"</f>
        <v>50</v>
      </c>
      <c r="E1639" t="str">
        <f>"001"</f>
        <v>001</v>
      </c>
      <c r="F1639">
        <v>6</v>
      </c>
      <c r="G1639" t="str">
        <f t="shared" si="352"/>
        <v>91</v>
      </c>
      <c r="H1639" t="str">
        <f>"H"</f>
        <v>H</v>
      </c>
      <c r="I1639" t="str">
        <f t="shared" si="354"/>
        <v>00</v>
      </c>
      <c r="J1639" t="s">
        <v>25</v>
      </c>
      <c r="K1639">
        <v>186.34</v>
      </c>
    </row>
    <row r="1640" spans="1:11" x14ac:dyDescent="0.35">
      <c r="A1640">
        <v>199</v>
      </c>
      <c r="B1640" t="str">
        <f t="shared" si="346"/>
        <v>36</v>
      </c>
      <c r="C1640">
        <v>6146</v>
      </c>
      <c r="D1640" t="str">
        <f>"50"</f>
        <v>50</v>
      </c>
      <c r="E1640" t="str">
        <f>"041"</f>
        <v>041</v>
      </c>
      <c r="F1640">
        <v>6</v>
      </c>
      <c r="G1640" t="str">
        <f t="shared" si="352"/>
        <v>91</v>
      </c>
      <c r="H1640" t="str">
        <f t="shared" ref="H1640:H1682" si="355">"0"</f>
        <v>0</v>
      </c>
      <c r="I1640" t="str">
        <f t="shared" si="354"/>
        <v>00</v>
      </c>
      <c r="J1640" t="s">
        <v>25</v>
      </c>
      <c r="K1640">
        <v>201.99</v>
      </c>
    </row>
    <row r="1641" spans="1:11" x14ac:dyDescent="0.35">
      <c r="A1641">
        <v>199</v>
      </c>
      <c r="B1641" t="str">
        <f t="shared" si="346"/>
        <v>36</v>
      </c>
      <c r="C1641">
        <v>6146</v>
      </c>
      <c r="D1641" t="str">
        <f>"74"</f>
        <v>74</v>
      </c>
      <c r="E1641" t="str">
        <f>"001"</f>
        <v>001</v>
      </c>
      <c r="F1641">
        <v>6</v>
      </c>
      <c r="G1641" t="str">
        <f>"99"</f>
        <v>99</v>
      </c>
      <c r="H1641" t="str">
        <f t="shared" si="355"/>
        <v>0</v>
      </c>
      <c r="I1641" t="str">
        <f t="shared" si="354"/>
        <v>00</v>
      </c>
      <c r="J1641" t="s">
        <v>25</v>
      </c>
      <c r="K1641">
        <v>74.459999999999994</v>
      </c>
    </row>
    <row r="1642" spans="1:11" x14ac:dyDescent="0.35">
      <c r="A1642">
        <v>199</v>
      </c>
      <c r="B1642" t="str">
        <f t="shared" si="346"/>
        <v>36</v>
      </c>
      <c r="C1642">
        <v>6146</v>
      </c>
      <c r="D1642" t="str">
        <f>"75"</f>
        <v>75</v>
      </c>
      <c r="E1642" t="str">
        <f>"001"</f>
        <v>001</v>
      </c>
      <c r="F1642">
        <v>6</v>
      </c>
      <c r="G1642" t="str">
        <f>"99"</f>
        <v>99</v>
      </c>
      <c r="H1642" t="str">
        <f t="shared" si="355"/>
        <v>0</v>
      </c>
      <c r="I1642" t="str">
        <f t="shared" si="354"/>
        <v>00</v>
      </c>
      <c r="J1642" t="s">
        <v>25</v>
      </c>
      <c r="K1642">
        <v>0</v>
      </c>
    </row>
    <row r="1643" spans="1:11" x14ac:dyDescent="0.35">
      <c r="A1643">
        <v>199</v>
      </c>
      <c r="B1643" t="str">
        <f t="shared" si="346"/>
        <v>36</v>
      </c>
      <c r="C1643">
        <v>6219</v>
      </c>
      <c r="D1643" t="str">
        <f>"00"</f>
        <v>00</v>
      </c>
      <c r="E1643" t="str">
        <f>"999"</f>
        <v>999</v>
      </c>
      <c r="F1643">
        <v>6</v>
      </c>
      <c r="G1643" t="str">
        <f>"99"</f>
        <v>99</v>
      </c>
      <c r="H1643" t="str">
        <f t="shared" si="355"/>
        <v>0</v>
      </c>
      <c r="I1643" t="str">
        <f t="shared" si="354"/>
        <v>00</v>
      </c>
      <c r="J1643" t="s">
        <v>453</v>
      </c>
      <c r="K1643" s="1">
        <v>3500</v>
      </c>
    </row>
    <row r="1644" spans="1:11" x14ac:dyDescent="0.35">
      <c r="A1644">
        <v>199</v>
      </c>
      <c r="B1644" t="str">
        <f t="shared" si="346"/>
        <v>36</v>
      </c>
      <c r="C1644">
        <v>6219</v>
      </c>
      <c r="D1644" t="str">
        <f>"15"</f>
        <v>15</v>
      </c>
      <c r="E1644" t="str">
        <f>"001"</f>
        <v>001</v>
      </c>
      <c r="F1644">
        <v>6</v>
      </c>
      <c r="G1644" t="str">
        <f>"99"</f>
        <v>99</v>
      </c>
      <c r="H1644" t="str">
        <f t="shared" si="355"/>
        <v>0</v>
      </c>
      <c r="I1644" t="str">
        <f t="shared" si="354"/>
        <v>00</v>
      </c>
      <c r="J1644" t="s">
        <v>454</v>
      </c>
      <c r="K1644" s="1">
        <v>1200</v>
      </c>
    </row>
    <row r="1645" spans="1:11" x14ac:dyDescent="0.35">
      <c r="A1645">
        <v>199</v>
      </c>
      <c r="B1645" t="str">
        <f t="shared" si="346"/>
        <v>36</v>
      </c>
      <c r="C1645">
        <v>6219</v>
      </c>
      <c r="D1645" t="str">
        <f>"16"</f>
        <v>16</v>
      </c>
      <c r="E1645" t="str">
        <f>"001"</f>
        <v>001</v>
      </c>
      <c r="F1645">
        <v>6</v>
      </c>
      <c r="G1645" t="str">
        <f>"91"</f>
        <v>91</v>
      </c>
      <c r="H1645" t="str">
        <f t="shared" si="355"/>
        <v>0</v>
      </c>
      <c r="I1645" t="str">
        <f t="shared" si="354"/>
        <v>00</v>
      </c>
      <c r="J1645" t="s">
        <v>455</v>
      </c>
      <c r="K1645" s="1">
        <v>1200</v>
      </c>
    </row>
    <row r="1646" spans="1:11" x14ac:dyDescent="0.35">
      <c r="A1646">
        <v>199</v>
      </c>
      <c r="B1646" t="str">
        <f t="shared" si="346"/>
        <v>36</v>
      </c>
      <c r="C1646">
        <v>6219</v>
      </c>
      <c r="D1646" t="str">
        <f>"18"</f>
        <v>18</v>
      </c>
      <c r="E1646" t="str">
        <f>"001"</f>
        <v>001</v>
      </c>
      <c r="F1646">
        <v>6</v>
      </c>
      <c r="G1646" t="str">
        <f>"91"</f>
        <v>91</v>
      </c>
      <c r="H1646" t="str">
        <f t="shared" si="355"/>
        <v>0</v>
      </c>
      <c r="I1646" t="str">
        <f t="shared" si="354"/>
        <v>00</v>
      </c>
      <c r="J1646" t="s">
        <v>455</v>
      </c>
      <c r="K1646" s="1">
        <v>1200</v>
      </c>
    </row>
    <row r="1647" spans="1:11" x14ac:dyDescent="0.35">
      <c r="A1647">
        <v>199</v>
      </c>
      <c r="B1647" t="str">
        <f t="shared" si="346"/>
        <v>36</v>
      </c>
      <c r="C1647">
        <v>6219</v>
      </c>
      <c r="D1647" t="str">
        <f>"24"</f>
        <v>24</v>
      </c>
      <c r="E1647" t="str">
        <f>"999"</f>
        <v>999</v>
      </c>
      <c r="F1647">
        <v>6</v>
      </c>
      <c r="G1647" t="str">
        <f t="shared" ref="G1647:G1654" si="356">"99"</f>
        <v>99</v>
      </c>
      <c r="H1647" t="str">
        <f t="shared" si="355"/>
        <v>0</v>
      </c>
      <c r="I1647" t="str">
        <f t="shared" si="354"/>
        <v>00</v>
      </c>
      <c r="J1647" t="s">
        <v>456</v>
      </c>
      <c r="K1647">
        <v>500</v>
      </c>
    </row>
    <row r="1648" spans="1:11" x14ac:dyDescent="0.35">
      <c r="A1648">
        <v>199</v>
      </c>
      <c r="B1648" t="str">
        <f t="shared" si="346"/>
        <v>36</v>
      </c>
      <c r="C1648">
        <v>6219</v>
      </c>
      <c r="D1648" t="str">
        <f>"74"</f>
        <v>74</v>
      </c>
      <c r="E1648" t="str">
        <f>"001"</f>
        <v>001</v>
      </c>
      <c r="F1648">
        <v>6</v>
      </c>
      <c r="G1648" t="str">
        <f t="shared" si="356"/>
        <v>99</v>
      </c>
      <c r="H1648" t="str">
        <f t="shared" si="355"/>
        <v>0</v>
      </c>
      <c r="I1648" t="str">
        <f t="shared" si="354"/>
        <v>00</v>
      </c>
      <c r="J1648" t="s">
        <v>455</v>
      </c>
      <c r="K1648">
        <v>500</v>
      </c>
    </row>
    <row r="1649" spans="1:11" x14ac:dyDescent="0.35">
      <c r="A1649">
        <v>199</v>
      </c>
      <c r="B1649" t="str">
        <f t="shared" si="346"/>
        <v>36</v>
      </c>
      <c r="C1649">
        <v>6219</v>
      </c>
      <c r="D1649" t="str">
        <f>"75"</f>
        <v>75</v>
      </c>
      <c r="E1649" t="str">
        <f>"001"</f>
        <v>001</v>
      </c>
      <c r="F1649">
        <v>6</v>
      </c>
      <c r="G1649" t="str">
        <f t="shared" si="356"/>
        <v>99</v>
      </c>
      <c r="H1649" t="str">
        <f t="shared" si="355"/>
        <v>0</v>
      </c>
      <c r="I1649" t="str">
        <f t="shared" si="354"/>
        <v>00</v>
      </c>
      <c r="J1649" t="s">
        <v>457</v>
      </c>
      <c r="K1649">
        <v>500</v>
      </c>
    </row>
    <row r="1650" spans="1:11" x14ac:dyDescent="0.35">
      <c r="A1650">
        <v>199</v>
      </c>
      <c r="B1650" t="str">
        <f t="shared" si="346"/>
        <v>36</v>
      </c>
      <c r="C1650">
        <v>6269</v>
      </c>
      <c r="D1650" t="str">
        <f>"00"</f>
        <v>00</v>
      </c>
      <c r="E1650" t="str">
        <f>"999"</f>
        <v>999</v>
      </c>
      <c r="F1650">
        <v>6</v>
      </c>
      <c r="G1650" t="str">
        <f t="shared" si="356"/>
        <v>99</v>
      </c>
      <c r="H1650" t="str">
        <f t="shared" si="355"/>
        <v>0</v>
      </c>
      <c r="I1650" t="str">
        <f t="shared" si="354"/>
        <v>00</v>
      </c>
      <c r="J1650" t="s">
        <v>458</v>
      </c>
      <c r="K1650" s="1">
        <v>45000</v>
      </c>
    </row>
    <row r="1651" spans="1:11" x14ac:dyDescent="0.35">
      <c r="A1651">
        <v>199</v>
      </c>
      <c r="B1651" t="str">
        <f t="shared" si="346"/>
        <v>36</v>
      </c>
      <c r="C1651">
        <v>6298</v>
      </c>
      <c r="D1651" t="str">
        <f>"00"</f>
        <v>00</v>
      </c>
      <c r="E1651" t="str">
        <f>"999"</f>
        <v>999</v>
      </c>
      <c r="F1651">
        <v>6</v>
      </c>
      <c r="G1651" t="str">
        <f t="shared" si="356"/>
        <v>99</v>
      </c>
      <c r="H1651" t="str">
        <f t="shared" si="355"/>
        <v>0</v>
      </c>
      <c r="I1651" t="str">
        <f t="shared" si="354"/>
        <v>00</v>
      </c>
      <c r="J1651" t="s">
        <v>459</v>
      </c>
      <c r="K1651">
        <v>125</v>
      </c>
    </row>
    <row r="1652" spans="1:11" x14ac:dyDescent="0.35">
      <c r="A1652">
        <v>199</v>
      </c>
      <c r="B1652" t="str">
        <f t="shared" si="346"/>
        <v>36</v>
      </c>
      <c r="C1652">
        <v>6399</v>
      </c>
      <c r="D1652" t="str">
        <f>"00"</f>
        <v>00</v>
      </c>
      <c r="E1652" t="str">
        <f>"001"</f>
        <v>001</v>
      </c>
      <c r="F1652">
        <v>6</v>
      </c>
      <c r="G1652" t="str">
        <f t="shared" si="356"/>
        <v>99</v>
      </c>
      <c r="H1652" t="str">
        <f t="shared" si="355"/>
        <v>0</v>
      </c>
      <c r="I1652" t="str">
        <f t="shared" si="354"/>
        <v>00</v>
      </c>
      <c r="J1652" t="s">
        <v>460</v>
      </c>
      <c r="K1652" s="1">
        <v>2500</v>
      </c>
    </row>
    <row r="1653" spans="1:11" x14ac:dyDescent="0.35">
      <c r="A1653">
        <v>199</v>
      </c>
      <c r="B1653" t="str">
        <f t="shared" si="346"/>
        <v>36</v>
      </c>
      <c r="C1653">
        <v>6399</v>
      </c>
      <c r="D1653" t="str">
        <f>"00"</f>
        <v>00</v>
      </c>
      <c r="E1653" t="str">
        <f>"999"</f>
        <v>999</v>
      </c>
      <c r="F1653">
        <v>6</v>
      </c>
      <c r="G1653" t="str">
        <f t="shared" si="356"/>
        <v>99</v>
      </c>
      <c r="H1653" t="str">
        <f t="shared" si="355"/>
        <v>0</v>
      </c>
      <c r="I1653" t="str">
        <f t="shared" si="354"/>
        <v>00</v>
      </c>
      <c r="J1653" t="s">
        <v>461</v>
      </c>
      <c r="K1653" s="1">
        <v>1611</v>
      </c>
    </row>
    <row r="1654" spans="1:11" x14ac:dyDescent="0.35">
      <c r="A1654">
        <v>199</v>
      </c>
      <c r="B1654" t="str">
        <f t="shared" si="346"/>
        <v>36</v>
      </c>
      <c r="C1654">
        <v>6399</v>
      </c>
      <c r="D1654" t="str">
        <f>"15"</f>
        <v>15</v>
      </c>
      <c r="E1654" t="str">
        <f>"001"</f>
        <v>001</v>
      </c>
      <c r="F1654">
        <v>6</v>
      </c>
      <c r="G1654" t="str">
        <f t="shared" si="356"/>
        <v>99</v>
      </c>
      <c r="H1654" t="str">
        <f t="shared" si="355"/>
        <v>0</v>
      </c>
      <c r="I1654" t="str">
        <f t="shared" si="354"/>
        <v>00</v>
      </c>
      <c r="J1654" t="s">
        <v>462</v>
      </c>
      <c r="K1654" s="1">
        <v>7959</v>
      </c>
    </row>
    <row r="1655" spans="1:11" x14ac:dyDescent="0.35">
      <c r="A1655">
        <v>199</v>
      </c>
      <c r="B1655" t="str">
        <f t="shared" si="346"/>
        <v>36</v>
      </c>
      <c r="C1655">
        <v>6399</v>
      </c>
      <c r="D1655" t="str">
        <f>"16"</f>
        <v>16</v>
      </c>
      <c r="E1655" t="str">
        <f>"001"</f>
        <v>001</v>
      </c>
      <c r="F1655">
        <v>6</v>
      </c>
      <c r="G1655" t="str">
        <f>"91"</f>
        <v>91</v>
      </c>
      <c r="H1655" t="str">
        <f t="shared" si="355"/>
        <v>0</v>
      </c>
      <c r="I1655" t="str">
        <f t="shared" si="354"/>
        <v>00</v>
      </c>
      <c r="J1655" t="s">
        <v>463</v>
      </c>
      <c r="K1655" s="1">
        <v>2000</v>
      </c>
    </row>
    <row r="1656" spans="1:11" x14ac:dyDescent="0.35">
      <c r="A1656">
        <v>199</v>
      </c>
      <c r="B1656" t="str">
        <f t="shared" si="346"/>
        <v>36</v>
      </c>
      <c r="C1656">
        <v>6399</v>
      </c>
      <c r="D1656" t="str">
        <f>"18"</f>
        <v>18</v>
      </c>
      <c r="E1656" t="str">
        <f>"001"</f>
        <v>001</v>
      </c>
      <c r="F1656">
        <v>6</v>
      </c>
      <c r="G1656" t="str">
        <f>"91"</f>
        <v>91</v>
      </c>
      <c r="H1656" t="str">
        <f t="shared" si="355"/>
        <v>0</v>
      </c>
      <c r="I1656" t="str">
        <f t="shared" si="354"/>
        <v>00</v>
      </c>
      <c r="J1656" t="s">
        <v>84</v>
      </c>
      <c r="K1656" s="1">
        <v>1000</v>
      </c>
    </row>
    <row r="1657" spans="1:11" x14ac:dyDescent="0.35">
      <c r="A1657">
        <v>199</v>
      </c>
      <c r="B1657" t="str">
        <f t="shared" si="346"/>
        <v>36</v>
      </c>
      <c r="C1657">
        <v>6399</v>
      </c>
      <c r="D1657" t="str">
        <f>"24"</f>
        <v>24</v>
      </c>
      <c r="E1657" t="str">
        <f>"001"</f>
        <v>001</v>
      </c>
      <c r="F1657">
        <v>6</v>
      </c>
      <c r="G1657" t="str">
        <f t="shared" ref="G1657:G1663" si="357">"99"</f>
        <v>99</v>
      </c>
      <c r="H1657" t="str">
        <f t="shared" si="355"/>
        <v>0</v>
      </c>
      <c r="I1657" t="str">
        <f t="shared" si="354"/>
        <v>00</v>
      </c>
      <c r="J1657" t="s">
        <v>464</v>
      </c>
      <c r="K1657" s="1">
        <v>6000</v>
      </c>
    </row>
    <row r="1658" spans="1:11" x14ac:dyDescent="0.35">
      <c r="A1658">
        <v>199</v>
      </c>
      <c r="B1658" t="str">
        <f t="shared" si="346"/>
        <v>36</v>
      </c>
      <c r="C1658">
        <v>6399</v>
      </c>
      <c r="D1658" t="str">
        <f>"24"</f>
        <v>24</v>
      </c>
      <c r="E1658" t="str">
        <f>"999"</f>
        <v>999</v>
      </c>
      <c r="F1658">
        <v>6</v>
      </c>
      <c r="G1658" t="str">
        <f t="shared" si="357"/>
        <v>99</v>
      </c>
      <c r="H1658" t="str">
        <f t="shared" si="355"/>
        <v>0</v>
      </c>
      <c r="I1658" t="str">
        <f t="shared" si="354"/>
        <v>00</v>
      </c>
      <c r="J1658" t="s">
        <v>465</v>
      </c>
      <c r="K1658" s="1">
        <v>2175</v>
      </c>
    </row>
    <row r="1659" spans="1:11" x14ac:dyDescent="0.35">
      <c r="A1659">
        <v>199</v>
      </c>
      <c r="B1659" t="str">
        <f t="shared" si="346"/>
        <v>36</v>
      </c>
      <c r="C1659">
        <v>6399</v>
      </c>
      <c r="D1659" t="str">
        <f>"74"</f>
        <v>74</v>
      </c>
      <c r="E1659" t="str">
        <f>"001"</f>
        <v>001</v>
      </c>
      <c r="F1659">
        <v>6</v>
      </c>
      <c r="G1659" t="str">
        <f t="shared" si="357"/>
        <v>99</v>
      </c>
      <c r="H1659" t="str">
        <f t="shared" si="355"/>
        <v>0</v>
      </c>
      <c r="I1659" t="str">
        <f t="shared" si="354"/>
        <v>00</v>
      </c>
      <c r="J1659" t="s">
        <v>84</v>
      </c>
      <c r="K1659" s="1">
        <v>1855</v>
      </c>
    </row>
    <row r="1660" spans="1:11" x14ac:dyDescent="0.35">
      <c r="A1660">
        <v>199</v>
      </c>
      <c r="B1660" t="str">
        <f t="shared" si="346"/>
        <v>36</v>
      </c>
      <c r="C1660">
        <v>6399</v>
      </c>
      <c r="D1660" t="str">
        <f>"74"</f>
        <v>74</v>
      </c>
      <c r="E1660" t="str">
        <f>"041"</f>
        <v>041</v>
      </c>
      <c r="F1660">
        <v>6</v>
      </c>
      <c r="G1660" t="str">
        <f t="shared" si="357"/>
        <v>99</v>
      </c>
      <c r="H1660" t="str">
        <f t="shared" si="355"/>
        <v>0</v>
      </c>
      <c r="I1660" t="str">
        <f t="shared" si="354"/>
        <v>00</v>
      </c>
      <c r="J1660" t="s">
        <v>466</v>
      </c>
      <c r="K1660">
        <v>300</v>
      </c>
    </row>
    <row r="1661" spans="1:11" x14ac:dyDescent="0.35">
      <c r="A1661">
        <v>199</v>
      </c>
      <c r="B1661" t="str">
        <f t="shared" si="346"/>
        <v>36</v>
      </c>
      <c r="C1661">
        <v>6399</v>
      </c>
      <c r="D1661" t="str">
        <f>"75"</f>
        <v>75</v>
      </c>
      <c r="E1661" t="str">
        <f>"001"</f>
        <v>001</v>
      </c>
      <c r="F1661">
        <v>6</v>
      </c>
      <c r="G1661" t="str">
        <f t="shared" si="357"/>
        <v>99</v>
      </c>
      <c r="H1661" t="str">
        <f t="shared" si="355"/>
        <v>0</v>
      </c>
      <c r="I1661" t="str">
        <f t="shared" si="354"/>
        <v>00</v>
      </c>
      <c r="J1661" t="s">
        <v>467</v>
      </c>
      <c r="K1661">
        <v>750</v>
      </c>
    </row>
    <row r="1662" spans="1:11" x14ac:dyDescent="0.35">
      <c r="A1662">
        <v>199</v>
      </c>
      <c r="B1662" t="str">
        <f t="shared" si="346"/>
        <v>36</v>
      </c>
      <c r="C1662">
        <v>6411</v>
      </c>
      <c r="D1662" t="str">
        <f>"00"</f>
        <v>00</v>
      </c>
      <c r="E1662" t="str">
        <f>"999"</f>
        <v>999</v>
      </c>
      <c r="F1662">
        <v>6</v>
      </c>
      <c r="G1662" t="str">
        <f t="shared" si="357"/>
        <v>99</v>
      </c>
      <c r="H1662" t="str">
        <f t="shared" si="355"/>
        <v>0</v>
      </c>
      <c r="I1662" t="str">
        <f t="shared" si="354"/>
        <v>00</v>
      </c>
      <c r="J1662" t="s">
        <v>468</v>
      </c>
      <c r="K1662" s="1">
        <v>1500</v>
      </c>
    </row>
    <row r="1663" spans="1:11" x14ac:dyDescent="0.35">
      <c r="A1663">
        <v>199</v>
      </c>
      <c r="B1663" t="str">
        <f t="shared" si="346"/>
        <v>36</v>
      </c>
      <c r="C1663">
        <v>6411</v>
      </c>
      <c r="D1663" t="str">
        <f>"15"</f>
        <v>15</v>
      </c>
      <c r="E1663" t="str">
        <f>"001"</f>
        <v>001</v>
      </c>
      <c r="F1663">
        <v>6</v>
      </c>
      <c r="G1663" t="str">
        <f t="shared" si="357"/>
        <v>99</v>
      </c>
      <c r="H1663" t="str">
        <f t="shared" si="355"/>
        <v>0</v>
      </c>
      <c r="I1663" t="str">
        <f t="shared" si="354"/>
        <v>00</v>
      </c>
      <c r="J1663" t="s">
        <v>469</v>
      </c>
      <c r="K1663">
        <v>500</v>
      </c>
    </row>
    <row r="1664" spans="1:11" x14ac:dyDescent="0.35">
      <c r="A1664">
        <v>199</v>
      </c>
      <c r="B1664" t="str">
        <f t="shared" si="346"/>
        <v>36</v>
      </c>
      <c r="C1664">
        <v>6411</v>
      </c>
      <c r="D1664" t="str">
        <f>"16"</f>
        <v>16</v>
      </c>
      <c r="E1664" t="str">
        <f>"001"</f>
        <v>001</v>
      </c>
      <c r="F1664">
        <v>6</v>
      </c>
      <c r="G1664" t="str">
        <f>"91"</f>
        <v>91</v>
      </c>
      <c r="H1664" t="str">
        <f t="shared" si="355"/>
        <v>0</v>
      </c>
      <c r="I1664" t="str">
        <f t="shared" si="354"/>
        <v>00</v>
      </c>
      <c r="J1664" t="s">
        <v>470</v>
      </c>
      <c r="K1664">
        <v>700</v>
      </c>
    </row>
    <row r="1665" spans="1:11" x14ac:dyDescent="0.35">
      <c r="A1665">
        <v>199</v>
      </c>
      <c r="B1665" t="str">
        <f t="shared" ref="B1665:B1712" si="358">"36"</f>
        <v>36</v>
      </c>
      <c r="C1665">
        <v>6411</v>
      </c>
      <c r="D1665" t="str">
        <f>"24"</f>
        <v>24</v>
      </c>
      <c r="E1665" t="str">
        <f>"001"</f>
        <v>001</v>
      </c>
      <c r="F1665">
        <v>6</v>
      </c>
      <c r="G1665" t="str">
        <f>"99"</f>
        <v>99</v>
      </c>
      <c r="H1665" t="str">
        <f t="shared" si="355"/>
        <v>0</v>
      </c>
      <c r="I1665" t="str">
        <f t="shared" si="354"/>
        <v>00</v>
      </c>
      <c r="J1665" t="s">
        <v>471</v>
      </c>
      <c r="K1665">
        <v>500</v>
      </c>
    </row>
    <row r="1666" spans="1:11" x14ac:dyDescent="0.35">
      <c r="A1666">
        <v>199</v>
      </c>
      <c r="B1666" t="str">
        <f t="shared" si="358"/>
        <v>36</v>
      </c>
      <c r="C1666">
        <v>6411</v>
      </c>
      <c r="D1666" t="str">
        <f>"71"</f>
        <v>71</v>
      </c>
      <c r="E1666" t="str">
        <f>"041"</f>
        <v>041</v>
      </c>
      <c r="F1666">
        <v>6</v>
      </c>
      <c r="G1666" t="str">
        <f>"99"</f>
        <v>99</v>
      </c>
      <c r="H1666" t="str">
        <f t="shared" si="355"/>
        <v>0</v>
      </c>
      <c r="I1666" t="str">
        <f t="shared" si="354"/>
        <v>00</v>
      </c>
      <c r="J1666" t="s">
        <v>259</v>
      </c>
      <c r="K1666" s="1">
        <v>1700</v>
      </c>
    </row>
    <row r="1667" spans="1:11" x14ac:dyDescent="0.35">
      <c r="A1667">
        <v>199</v>
      </c>
      <c r="B1667" t="str">
        <f t="shared" si="358"/>
        <v>36</v>
      </c>
      <c r="C1667">
        <v>6411</v>
      </c>
      <c r="D1667" t="str">
        <f>"74"</f>
        <v>74</v>
      </c>
      <c r="E1667" t="str">
        <f>"001"</f>
        <v>001</v>
      </c>
      <c r="F1667">
        <v>6</v>
      </c>
      <c r="G1667" t="str">
        <f>"99"</f>
        <v>99</v>
      </c>
      <c r="H1667" t="str">
        <f t="shared" si="355"/>
        <v>0</v>
      </c>
      <c r="I1667" t="str">
        <f t="shared" si="354"/>
        <v>00</v>
      </c>
      <c r="J1667" t="s">
        <v>259</v>
      </c>
      <c r="K1667" s="1">
        <v>2000</v>
      </c>
    </row>
    <row r="1668" spans="1:11" x14ac:dyDescent="0.35">
      <c r="A1668">
        <v>199</v>
      </c>
      <c r="B1668" t="str">
        <f t="shared" si="358"/>
        <v>36</v>
      </c>
      <c r="C1668">
        <v>6412</v>
      </c>
      <c r="D1668" t="str">
        <f>"00"</f>
        <v>00</v>
      </c>
      <c r="E1668" t="str">
        <f>"001"</f>
        <v>001</v>
      </c>
      <c r="F1668">
        <v>6</v>
      </c>
      <c r="G1668" t="str">
        <f>"22"</f>
        <v>22</v>
      </c>
      <c r="H1668" t="str">
        <f t="shared" si="355"/>
        <v>0</v>
      </c>
      <c r="I1668" t="str">
        <f>"RB"</f>
        <v>RB</v>
      </c>
      <c r="J1668" t="s">
        <v>472</v>
      </c>
      <c r="K1668" s="1">
        <v>4000</v>
      </c>
    </row>
    <row r="1669" spans="1:11" x14ac:dyDescent="0.35">
      <c r="A1669">
        <v>199</v>
      </c>
      <c r="B1669" t="str">
        <f t="shared" si="358"/>
        <v>36</v>
      </c>
      <c r="C1669">
        <v>6412</v>
      </c>
      <c r="D1669" t="str">
        <f>"00"</f>
        <v>00</v>
      </c>
      <c r="E1669" t="str">
        <f>"999"</f>
        <v>999</v>
      </c>
      <c r="F1669">
        <v>6</v>
      </c>
      <c r="G1669" t="str">
        <f>"99"</f>
        <v>99</v>
      </c>
      <c r="H1669" t="str">
        <f t="shared" si="355"/>
        <v>0</v>
      </c>
      <c r="I1669" t="str">
        <f>"00"</f>
        <v>00</v>
      </c>
      <c r="J1669" t="s">
        <v>473</v>
      </c>
      <c r="K1669" s="1">
        <v>2000</v>
      </c>
    </row>
    <row r="1670" spans="1:11" x14ac:dyDescent="0.35">
      <c r="A1670">
        <v>199</v>
      </c>
      <c r="B1670" t="str">
        <f t="shared" si="358"/>
        <v>36</v>
      </c>
      <c r="C1670">
        <v>6412</v>
      </c>
      <c r="D1670" t="str">
        <f>"11"</f>
        <v>11</v>
      </c>
      <c r="E1670" t="str">
        <f>"001"</f>
        <v>001</v>
      </c>
      <c r="F1670">
        <v>6</v>
      </c>
      <c r="G1670" t="str">
        <f>"22"</f>
        <v>22</v>
      </c>
      <c r="H1670" t="str">
        <f t="shared" si="355"/>
        <v>0</v>
      </c>
      <c r="I1670" t="str">
        <f>"AT"</f>
        <v>AT</v>
      </c>
      <c r="J1670" t="s">
        <v>474</v>
      </c>
      <c r="K1670" s="1">
        <v>3500</v>
      </c>
    </row>
    <row r="1671" spans="1:11" x14ac:dyDescent="0.35">
      <c r="A1671">
        <v>199</v>
      </c>
      <c r="B1671" t="str">
        <f t="shared" si="358"/>
        <v>36</v>
      </c>
      <c r="C1671">
        <v>6412</v>
      </c>
      <c r="D1671" t="str">
        <f>"15"</f>
        <v>15</v>
      </c>
      <c r="E1671" t="str">
        <f>"001"</f>
        <v>001</v>
      </c>
      <c r="F1671">
        <v>6</v>
      </c>
      <c r="G1671" t="str">
        <f t="shared" ref="G1671:G1676" si="359">"99"</f>
        <v>99</v>
      </c>
      <c r="H1671" t="str">
        <f t="shared" si="355"/>
        <v>0</v>
      </c>
      <c r="I1671" t="str">
        <f t="shared" ref="I1671:I1676" si="360">"00"</f>
        <v>00</v>
      </c>
      <c r="J1671" t="s">
        <v>475</v>
      </c>
      <c r="K1671" s="1">
        <v>6241</v>
      </c>
    </row>
    <row r="1672" spans="1:11" x14ac:dyDescent="0.35">
      <c r="A1672">
        <v>199</v>
      </c>
      <c r="B1672" t="str">
        <f t="shared" si="358"/>
        <v>36</v>
      </c>
      <c r="C1672">
        <v>6412</v>
      </c>
      <c r="D1672" t="str">
        <f>"15"</f>
        <v>15</v>
      </c>
      <c r="E1672" t="str">
        <f>"041"</f>
        <v>041</v>
      </c>
      <c r="F1672">
        <v>6</v>
      </c>
      <c r="G1672" t="str">
        <f t="shared" si="359"/>
        <v>99</v>
      </c>
      <c r="H1672" t="str">
        <f t="shared" si="355"/>
        <v>0</v>
      </c>
      <c r="I1672" t="str">
        <f t="shared" si="360"/>
        <v>00</v>
      </c>
      <c r="J1672" t="s">
        <v>475</v>
      </c>
      <c r="K1672">
        <v>750</v>
      </c>
    </row>
    <row r="1673" spans="1:11" x14ac:dyDescent="0.35">
      <c r="A1673">
        <v>199</v>
      </c>
      <c r="B1673" t="str">
        <f t="shared" si="358"/>
        <v>36</v>
      </c>
      <c r="C1673">
        <v>6412</v>
      </c>
      <c r="D1673" t="str">
        <f>"15"</f>
        <v>15</v>
      </c>
      <c r="E1673" t="str">
        <f>"042"</f>
        <v>042</v>
      </c>
      <c r="F1673">
        <v>6</v>
      </c>
      <c r="G1673" t="str">
        <f t="shared" si="359"/>
        <v>99</v>
      </c>
      <c r="H1673" t="str">
        <f t="shared" si="355"/>
        <v>0</v>
      </c>
      <c r="I1673" t="str">
        <f t="shared" si="360"/>
        <v>00</v>
      </c>
      <c r="J1673" t="s">
        <v>475</v>
      </c>
      <c r="K1673">
        <v>750</v>
      </c>
    </row>
    <row r="1674" spans="1:11" x14ac:dyDescent="0.35">
      <c r="A1674">
        <v>199</v>
      </c>
      <c r="B1674" t="str">
        <f t="shared" si="358"/>
        <v>36</v>
      </c>
      <c r="C1674">
        <v>6412</v>
      </c>
      <c r="D1674" t="str">
        <f>"24"</f>
        <v>24</v>
      </c>
      <c r="E1674" t="str">
        <f>"001"</f>
        <v>001</v>
      </c>
      <c r="F1674">
        <v>6</v>
      </c>
      <c r="G1674" t="str">
        <f t="shared" si="359"/>
        <v>99</v>
      </c>
      <c r="H1674" t="str">
        <f t="shared" si="355"/>
        <v>0</v>
      </c>
      <c r="I1674" t="str">
        <f t="shared" si="360"/>
        <v>00</v>
      </c>
      <c r="J1674" t="s">
        <v>476</v>
      </c>
      <c r="K1674">
        <v>645</v>
      </c>
    </row>
    <row r="1675" spans="1:11" x14ac:dyDescent="0.35">
      <c r="A1675">
        <v>199</v>
      </c>
      <c r="B1675" t="str">
        <f t="shared" si="358"/>
        <v>36</v>
      </c>
      <c r="C1675">
        <v>6412</v>
      </c>
      <c r="D1675" t="str">
        <f>"24"</f>
        <v>24</v>
      </c>
      <c r="E1675" t="str">
        <f>"041"</f>
        <v>041</v>
      </c>
      <c r="F1675">
        <v>6</v>
      </c>
      <c r="G1675" t="str">
        <f t="shared" si="359"/>
        <v>99</v>
      </c>
      <c r="H1675" t="str">
        <f t="shared" si="355"/>
        <v>0</v>
      </c>
      <c r="I1675" t="str">
        <f t="shared" si="360"/>
        <v>00</v>
      </c>
      <c r="J1675" t="s">
        <v>476</v>
      </c>
      <c r="K1675">
        <v>200</v>
      </c>
    </row>
    <row r="1676" spans="1:11" x14ac:dyDescent="0.35">
      <c r="A1676">
        <v>199</v>
      </c>
      <c r="B1676" t="str">
        <f t="shared" si="358"/>
        <v>36</v>
      </c>
      <c r="C1676">
        <v>6412</v>
      </c>
      <c r="D1676" t="str">
        <f>"24"</f>
        <v>24</v>
      </c>
      <c r="E1676" t="str">
        <f>"042"</f>
        <v>042</v>
      </c>
      <c r="F1676">
        <v>6</v>
      </c>
      <c r="G1676" t="str">
        <f t="shared" si="359"/>
        <v>99</v>
      </c>
      <c r="H1676" t="str">
        <f t="shared" si="355"/>
        <v>0</v>
      </c>
      <c r="I1676" t="str">
        <f t="shared" si="360"/>
        <v>00</v>
      </c>
      <c r="J1676" t="s">
        <v>476</v>
      </c>
      <c r="K1676">
        <v>750</v>
      </c>
    </row>
    <row r="1677" spans="1:11" x14ac:dyDescent="0.35">
      <c r="A1677">
        <v>199</v>
      </c>
      <c r="B1677" t="str">
        <f t="shared" si="358"/>
        <v>36</v>
      </c>
      <c r="C1677">
        <v>6412</v>
      </c>
      <c r="D1677" t="str">
        <f>"52"</f>
        <v>52</v>
      </c>
      <c r="E1677" t="str">
        <f>"001"</f>
        <v>001</v>
      </c>
      <c r="F1677">
        <v>6</v>
      </c>
      <c r="G1677" t="str">
        <f>"22"</f>
        <v>22</v>
      </c>
      <c r="H1677" t="str">
        <f t="shared" si="355"/>
        <v>0</v>
      </c>
      <c r="I1677" t="str">
        <f>"FC"</f>
        <v>FC</v>
      </c>
      <c r="J1677" t="s">
        <v>472</v>
      </c>
      <c r="K1677" s="1">
        <v>4200</v>
      </c>
    </row>
    <row r="1678" spans="1:11" x14ac:dyDescent="0.35">
      <c r="A1678">
        <v>199</v>
      </c>
      <c r="B1678" t="str">
        <f t="shared" si="358"/>
        <v>36</v>
      </c>
      <c r="C1678">
        <v>6412</v>
      </c>
      <c r="D1678" t="str">
        <f>"65"</f>
        <v>65</v>
      </c>
      <c r="E1678" t="str">
        <f>"001"</f>
        <v>001</v>
      </c>
      <c r="F1678">
        <v>6</v>
      </c>
      <c r="G1678" t="str">
        <f>"99"</f>
        <v>99</v>
      </c>
      <c r="H1678" t="str">
        <f t="shared" si="355"/>
        <v>0</v>
      </c>
      <c r="I1678" t="str">
        <f t="shared" ref="I1678:I1683" si="361">"00"</f>
        <v>00</v>
      </c>
      <c r="J1678" t="s">
        <v>281</v>
      </c>
      <c r="K1678">
        <v>0</v>
      </c>
    </row>
    <row r="1679" spans="1:11" x14ac:dyDescent="0.35">
      <c r="A1679">
        <v>199</v>
      </c>
      <c r="B1679" t="str">
        <f t="shared" si="358"/>
        <v>36</v>
      </c>
      <c r="C1679">
        <v>6412</v>
      </c>
      <c r="D1679" t="str">
        <f>"71"</f>
        <v>71</v>
      </c>
      <c r="E1679" t="str">
        <f>"041"</f>
        <v>041</v>
      </c>
      <c r="F1679">
        <v>6</v>
      </c>
      <c r="G1679" t="str">
        <f>"99"</f>
        <v>99</v>
      </c>
      <c r="H1679" t="str">
        <f t="shared" si="355"/>
        <v>0</v>
      </c>
      <c r="I1679" t="str">
        <f t="shared" si="361"/>
        <v>00</v>
      </c>
      <c r="J1679" t="s">
        <v>281</v>
      </c>
      <c r="K1679">
        <v>490</v>
      </c>
    </row>
    <row r="1680" spans="1:11" x14ac:dyDescent="0.35">
      <c r="A1680">
        <v>199</v>
      </c>
      <c r="B1680" t="str">
        <f t="shared" si="358"/>
        <v>36</v>
      </c>
      <c r="C1680">
        <v>6412</v>
      </c>
      <c r="D1680" t="str">
        <f>"72"</f>
        <v>72</v>
      </c>
      <c r="E1680" t="str">
        <f>"042"</f>
        <v>042</v>
      </c>
      <c r="F1680">
        <v>6</v>
      </c>
      <c r="G1680" t="str">
        <f>"99"</f>
        <v>99</v>
      </c>
      <c r="H1680" t="str">
        <f t="shared" si="355"/>
        <v>0</v>
      </c>
      <c r="I1680" t="str">
        <f t="shared" si="361"/>
        <v>00</v>
      </c>
      <c r="J1680" t="s">
        <v>477</v>
      </c>
      <c r="K1680" s="1">
        <v>4120</v>
      </c>
    </row>
    <row r="1681" spans="1:11" x14ac:dyDescent="0.35">
      <c r="A1681">
        <v>199</v>
      </c>
      <c r="B1681" t="str">
        <f t="shared" si="358"/>
        <v>36</v>
      </c>
      <c r="C1681">
        <v>6412</v>
      </c>
      <c r="D1681" t="str">
        <f>"74"</f>
        <v>74</v>
      </c>
      <c r="E1681" t="str">
        <f t="shared" ref="E1681:E1690" si="362">"001"</f>
        <v>001</v>
      </c>
      <c r="F1681">
        <v>6</v>
      </c>
      <c r="G1681" t="str">
        <f>"99"</f>
        <v>99</v>
      </c>
      <c r="H1681" t="str">
        <f t="shared" si="355"/>
        <v>0</v>
      </c>
      <c r="I1681" t="str">
        <f t="shared" si="361"/>
        <v>00</v>
      </c>
      <c r="J1681" t="s">
        <v>281</v>
      </c>
      <c r="K1681">
        <v>750</v>
      </c>
    </row>
    <row r="1682" spans="1:11" x14ac:dyDescent="0.35">
      <c r="A1682">
        <v>199</v>
      </c>
      <c r="B1682" t="str">
        <f t="shared" si="358"/>
        <v>36</v>
      </c>
      <c r="C1682">
        <v>6412</v>
      </c>
      <c r="D1682" t="str">
        <f>"75"</f>
        <v>75</v>
      </c>
      <c r="E1682" t="str">
        <f t="shared" si="362"/>
        <v>001</v>
      </c>
      <c r="F1682">
        <v>6</v>
      </c>
      <c r="G1682" t="str">
        <f>"99"</f>
        <v>99</v>
      </c>
      <c r="H1682" t="str">
        <f t="shared" si="355"/>
        <v>0</v>
      </c>
      <c r="I1682" t="str">
        <f t="shared" si="361"/>
        <v>00</v>
      </c>
      <c r="J1682" t="s">
        <v>478</v>
      </c>
      <c r="K1682">
        <v>500</v>
      </c>
    </row>
    <row r="1683" spans="1:11" x14ac:dyDescent="0.35">
      <c r="A1683">
        <v>199</v>
      </c>
      <c r="B1683" t="str">
        <f t="shared" si="358"/>
        <v>36</v>
      </c>
      <c r="C1683">
        <v>6412</v>
      </c>
      <c r="D1683" t="str">
        <f>"76"</f>
        <v>76</v>
      </c>
      <c r="E1683" t="str">
        <f t="shared" si="362"/>
        <v>001</v>
      </c>
      <c r="F1683">
        <v>6</v>
      </c>
      <c r="G1683" t="str">
        <f>"22"</f>
        <v>22</v>
      </c>
      <c r="H1683" t="str">
        <f>"S"</f>
        <v>S</v>
      </c>
      <c r="I1683" t="str">
        <f t="shared" si="361"/>
        <v>00</v>
      </c>
      <c r="J1683" t="s">
        <v>479</v>
      </c>
      <c r="K1683">
        <v>500</v>
      </c>
    </row>
    <row r="1684" spans="1:11" x14ac:dyDescent="0.35">
      <c r="A1684">
        <v>199</v>
      </c>
      <c r="B1684" t="str">
        <f t="shared" si="358"/>
        <v>36</v>
      </c>
      <c r="C1684">
        <v>6412</v>
      </c>
      <c r="D1684" t="str">
        <f>"78"</f>
        <v>78</v>
      </c>
      <c r="E1684" t="str">
        <f t="shared" si="362"/>
        <v>001</v>
      </c>
      <c r="F1684">
        <v>6</v>
      </c>
      <c r="G1684" t="str">
        <f>"22"</f>
        <v>22</v>
      </c>
      <c r="H1684" t="str">
        <f t="shared" ref="H1684:H1723" si="363">"0"</f>
        <v>0</v>
      </c>
      <c r="I1684" t="str">
        <f>"AG"</f>
        <v>AG</v>
      </c>
      <c r="J1684" t="s">
        <v>480</v>
      </c>
      <c r="K1684" s="1">
        <v>7000</v>
      </c>
    </row>
    <row r="1685" spans="1:11" x14ac:dyDescent="0.35">
      <c r="A1685">
        <v>199</v>
      </c>
      <c r="B1685" t="str">
        <f t="shared" si="358"/>
        <v>36</v>
      </c>
      <c r="C1685">
        <v>6412</v>
      </c>
      <c r="D1685" t="str">
        <f>"78"</f>
        <v>78</v>
      </c>
      <c r="E1685" t="str">
        <f t="shared" si="362"/>
        <v>001</v>
      </c>
      <c r="F1685">
        <v>6</v>
      </c>
      <c r="G1685" t="str">
        <f>"22"</f>
        <v>22</v>
      </c>
      <c r="H1685" t="str">
        <f t="shared" si="363"/>
        <v>0</v>
      </c>
      <c r="I1685" t="str">
        <f>"MV"</f>
        <v>MV</v>
      </c>
      <c r="J1685" t="s">
        <v>481</v>
      </c>
      <c r="K1685" s="1">
        <v>7000</v>
      </c>
    </row>
    <row r="1686" spans="1:11" x14ac:dyDescent="0.35">
      <c r="A1686">
        <v>199</v>
      </c>
      <c r="B1686" t="str">
        <f t="shared" si="358"/>
        <v>36</v>
      </c>
      <c r="C1686">
        <v>6429</v>
      </c>
      <c r="D1686" t="str">
        <f>"15"</f>
        <v>15</v>
      </c>
      <c r="E1686" t="str">
        <f t="shared" si="362"/>
        <v>001</v>
      </c>
      <c r="F1686">
        <v>6</v>
      </c>
      <c r="G1686" t="str">
        <f>"99"</f>
        <v>99</v>
      </c>
      <c r="H1686" t="str">
        <f t="shared" si="363"/>
        <v>0</v>
      </c>
      <c r="I1686" t="str">
        <f>"00"</f>
        <v>00</v>
      </c>
      <c r="J1686" t="s">
        <v>482</v>
      </c>
      <c r="K1686" s="1">
        <v>2000</v>
      </c>
    </row>
    <row r="1687" spans="1:11" x14ac:dyDescent="0.35">
      <c r="A1687">
        <v>199</v>
      </c>
      <c r="B1687" t="str">
        <f t="shared" si="358"/>
        <v>36</v>
      </c>
      <c r="C1687">
        <v>6429</v>
      </c>
      <c r="D1687" t="str">
        <f>"16"</f>
        <v>16</v>
      </c>
      <c r="E1687" t="str">
        <f t="shared" si="362"/>
        <v>001</v>
      </c>
      <c r="F1687">
        <v>6</v>
      </c>
      <c r="G1687" t="str">
        <f>"91"</f>
        <v>91</v>
      </c>
      <c r="H1687" t="str">
        <f t="shared" si="363"/>
        <v>0</v>
      </c>
      <c r="I1687" t="str">
        <f>"00"</f>
        <v>00</v>
      </c>
      <c r="J1687" t="s">
        <v>483</v>
      </c>
      <c r="K1687" s="1">
        <v>2000</v>
      </c>
    </row>
    <row r="1688" spans="1:11" x14ac:dyDescent="0.35">
      <c r="A1688">
        <v>199</v>
      </c>
      <c r="B1688" t="str">
        <f t="shared" si="358"/>
        <v>36</v>
      </c>
      <c r="C1688">
        <v>6429</v>
      </c>
      <c r="D1688" t="str">
        <f>"18"</f>
        <v>18</v>
      </c>
      <c r="E1688" t="str">
        <f t="shared" si="362"/>
        <v>001</v>
      </c>
      <c r="F1688">
        <v>6</v>
      </c>
      <c r="G1688" t="str">
        <f>"91"</f>
        <v>91</v>
      </c>
      <c r="H1688" t="str">
        <f t="shared" si="363"/>
        <v>0</v>
      </c>
      <c r="I1688" t="str">
        <f>"00"</f>
        <v>00</v>
      </c>
      <c r="J1688" t="s">
        <v>484</v>
      </c>
      <c r="K1688" s="1">
        <v>2000</v>
      </c>
    </row>
    <row r="1689" spans="1:11" x14ac:dyDescent="0.35">
      <c r="A1689">
        <v>199</v>
      </c>
      <c r="B1689" t="str">
        <f t="shared" si="358"/>
        <v>36</v>
      </c>
      <c r="C1689">
        <v>6494</v>
      </c>
      <c r="D1689" t="str">
        <f>"00"</f>
        <v>00</v>
      </c>
      <c r="E1689" t="str">
        <f t="shared" si="362"/>
        <v>001</v>
      </c>
      <c r="F1689">
        <v>6</v>
      </c>
      <c r="G1689" t="str">
        <f>"22"</f>
        <v>22</v>
      </c>
      <c r="H1689" t="str">
        <f t="shared" si="363"/>
        <v>0</v>
      </c>
      <c r="I1689" t="str">
        <f>"00"</f>
        <v>00</v>
      </c>
      <c r="J1689" t="s">
        <v>485</v>
      </c>
      <c r="K1689">
        <v>1</v>
      </c>
    </row>
    <row r="1690" spans="1:11" x14ac:dyDescent="0.35">
      <c r="A1690">
        <v>199</v>
      </c>
      <c r="B1690" t="str">
        <f t="shared" si="358"/>
        <v>36</v>
      </c>
      <c r="C1690">
        <v>6494</v>
      </c>
      <c r="D1690" t="str">
        <f>"00"</f>
        <v>00</v>
      </c>
      <c r="E1690" t="str">
        <f t="shared" si="362"/>
        <v>001</v>
      </c>
      <c r="F1690">
        <v>6</v>
      </c>
      <c r="G1690" t="str">
        <f>"22"</f>
        <v>22</v>
      </c>
      <c r="H1690" t="str">
        <f t="shared" si="363"/>
        <v>0</v>
      </c>
      <c r="I1690" t="str">
        <f>"RB"</f>
        <v>RB</v>
      </c>
      <c r="J1690" t="s">
        <v>485</v>
      </c>
      <c r="K1690">
        <v>1</v>
      </c>
    </row>
    <row r="1691" spans="1:11" x14ac:dyDescent="0.35">
      <c r="A1691">
        <v>199</v>
      </c>
      <c r="B1691" t="str">
        <f t="shared" si="358"/>
        <v>36</v>
      </c>
      <c r="C1691">
        <v>6494</v>
      </c>
      <c r="D1691" t="str">
        <f>"00"</f>
        <v>00</v>
      </c>
      <c r="E1691" t="str">
        <f>"042"</f>
        <v>042</v>
      </c>
      <c r="F1691">
        <v>6</v>
      </c>
      <c r="G1691" t="str">
        <f t="shared" ref="G1691:G1697" si="364">"99"</f>
        <v>99</v>
      </c>
      <c r="H1691" t="str">
        <f t="shared" si="363"/>
        <v>0</v>
      </c>
      <c r="I1691" t="str">
        <f t="shared" ref="I1691:I1732" si="365">"00"</f>
        <v>00</v>
      </c>
      <c r="J1691" t="s">
        <v>485</v>
      </c>
      <c r="K1691">
        <v>1</v>
      </c>
    </row>
    <row r="1692" spans="1:11" x14ac:dyDescent="0.35">
      <c r="A1692">
        <v>199</v>
      </c>
      <c r="B1692" t="str">
        <f t="shared" si="358"/>
        <v>36</v>
      </c>
      <c r="C1692">
        <v>6494</v>
      </c>
      <c r="D1692" t="str">
        <f>"00"</f>
        <v>00</v>
      </c>
      <c r="E1692" t="str">
        <f>"999"</f>
        <v>999</v>
      </c>
      <c r="F1692">
        <v>6</v>
      </c>
      <c r="G1692" t="str">
        <f t="shared" si="364"/>
        <v>99</v>
      </c>
      <c r="H1692" t="str">
        <f t="shared" si="363"/>
        <v>0</v>
      </c>
      <c r="I1692" t="str">
        <f t="shared" si="365"/>
        <v>00</v>
      </c>
      <c r="J1692" t="s">
        <v>485</v>
      </c>
      <c r="K1692">
        <v>1</v>
      </c>
    </row>
    <row r="1693" spans="1:11" x14ac:dyDescent="0.35">
      <c r="A1693">
        <v>199</v>
      </c>
      <c r="B1693" t="str">
        <f t="shared" si="358"/>
        <v>36</v>
      </c>
      <c r="C1693">
        <v>6494</v>
      </c>
      <c r="D1693" t="str">
        <f>"15"</f>
        <v>15</v>
      </c>
      <c r="E1693" t="str">
        <f>"001"</f>
        <v>001</v>
      </c>
      <c r="F1693">
        <v>6</v>
      </c>
      <c r="G1693" t="str">
        <f t="shared" si="364"/>
        <v>99</v>
      </c>
      <c r="H1693" t="str">
        <f t="shared" si="363"/>
        <v>0</v>
      </c>
      <c r="I1693" t="str">
        <f t="shared" si="365"/>
        <v>00</v>
      </c>
      <c r="J1693" t="s">
        <v>485</v>
      </c>
      <c r="K1693">
        <v>1</v>
      </c>
    </row>
    <row r="1694" spans="1:11" x14ac:dyDescent="0.35">
      <c r="A1694">
        <v>199</v>
      </c>
      <c r="B1694" t="str">
        <f t="shared" si="358"/>
        <v>36</v>
      </c>
      <c r="C1694">
        <v>6494</v>
      </c>
      <c r="D1694" t="str">
        <f>"15"</f>
        <v>15</v>
      </c>
      <c r="E1694" t="str">
        <f>"041"</f>
        <v>041</v>
      </c>
      <c r="F1694">
        <v>6</v>
      </c>
      <c r="G1694" t="str">
        <f t="shared" si="364"/>
        <v>99</v>
      </c>
      <c r="H1694" t="str">
        <f t="shared" si="363"/>
        <v>0</v>
      </c>
      <c r="I1694" t="str">
        <f t="shared" si="365"/>
        <v>00</v>
      </c>
      <c r="J1694" t="s">
        <v>485</v>
      </c>
      <c r="K1694">
        <v>1</v>
      </c>
    </row>
    <row r="1695" spans="1:11" x14ac:dyDescent="0.35">
      <c r="A1695">
        <v>199</v>
      </c>
      <c r="B1695" t="str">
        <f t="shared" si="358"/>
        <v>36</v>
      </c>
      <c r="C1695">
        <v>6494</v>
      </c>
      <c r="D1695" t="str">
        <f>"24"</f>
        <v>24</v>
      </c>
      <c r="E1695" t="str">
        <f>"041"</f>
        <v>041</v>
      </c>
      <c r="F1695">
        <v>6</v>
      </c>
      <c r="G1695" t="str">
        <f t="shared" si="364"/>
        <v>99</v>
      </c>
      <c r="H1695" t="str">
        <f t="shared" si="363"/>
        <v>0</v>
      </c>
      <c r="I1695" t="str">
        <f t="shared" si="365"/>
        <v>00</v>
      </c>
      <c r="J1695" t="s">
        <v>485</v>
      </c>
      <c r="K1695">
        <v>1</v>
      </c>
    </row>
    <row r="1696" spans="1:11" x14ac:dyDescent="0.35">
      <c r="A1696">
        <v>199</v>
      </c>
      <c r="B1696" t="str">
        <f t="shared" si="358"/>
        <v>36</v>
      </c>
      <c r="C1696">
        <v>6494</v>
      </c>
      <c r="D1696" t="str">
        <f>"24"</f>
        <v>24</v>
      </c>
      <c r="E1696" t="str">
        <f>"042"</f>
        <v>042</v>
      </c>
      <c r="F1696">
        <v>6</v>
      </c>
      <c r="G1696" t="str">
        <f t="shared" si="364"/>
        <v>99</v>
      </c>
      <c r="H1696" t="str">
        <f t="shared" si="363"/>
        <v>0</v>
      </c>
      <c r="I1696" t="str">
        <f t="shared" si="365"/>
        <v>00</v>
      </c>
      <c r="J1696" t="s">
        <v>485</v>
      </c>
      <c r="K1696">
        <v>1</v>
      </c>
    </row>
    <row r="1697" spans="1:11" x14ac:dyDescent="0.35">
      <c r="A1697">
        <v>199</v>
      </c>
      <c r="B1697" t="str">
        <f t="shared" si="358"/>
        <v>36</v>
      </c>
      <c r="C1697">
        <v>6494</v>
      </c>
      <c r="D1697" t="str">
        <f>"24"</f>
        <v>24</v>
      </c>
      <c r="E1697" t="str">
        <f>"999"</f>
        <v>999</v>
      </c>
      <c r="F1697">
        <v>6</v>
      </c>
      <c r="G1697" t="str">
        <f t="shared" si="364"/>
        <v>99</v>
      </c>
      <c r="H1697" t="str">
        <f t="shared" si="363"/>
        <v>0</v>
      </c>
      <c r="I1697" t="str">
        <f t="shared" si="365"/>
        <v>00</v>
      </c>
      <c r="J1697" t="s">
        <v>485</v>
      </c>
      <c r="K1697">
        <v>1</v>
      </c>
    </row>
    <row r="1698" spans="1:11" x14ac:dyDescent="0.35">
      <c r="A1698">
        <v>199</v>
      </c>
      <c r="B1698" t="str">
        <f t="shared" si="358"/>
        <v>36</v>
      </c>
      <c r="C1698">
        <v>6494</v>
      </c>
      <c r="D1698" t="str">
        <f>"78"</f>
        <v>78</v>
      </c>
      <c r="E1698" t="str">
        <f>"001"</f>
        <v>001</v>
      </c>
      <c r="F1698">
        <v>6</v>
      </c>
      <c r="G1698" t="str">
        <f>"22"</f>
        <v>22</v>
      </c>
      <c r="H1698" t="str">
        <f t="shared" si="363"/>
        <v>0</v>
      </c>
      <c r="I1698" t="str">
        <f t="shared" si="365"/>
        <v>00</v>
      </c>
      <c r="J1698" t="s">
        <v>485</v>
      </c>
      <c r="K1698">
        <v>1</v>
      </c>
    </row>
    <row r="1699" spans="1:11" x14ac:dyDescent="0.35">
      <c r="A1699">
        <v>199</v>
      </c>
      <c r="B1699" t="str">
        <f t="shared" si="358"/>
        <v>36</v>
      </c>
      <c r="C1699">
        <v>6497</v>
      </c>
      <c r="D1699" t="str">
        <f>"18"</f>
        <v>18</v>
      </c>
      <c r="E1699" t="str">
        <f>"001"</f>
        <v>001</v>
      </c>
      <c r="F1699">
        <v>6</v>
      </c>
      <c r="G1699" t="str">
        <f>"91"</f>
        <v>91</v>
      </c>
      <c r="H1699" t="str">
        <f t="shared" si="363"/>
        <v>0</v>
      </c>
      <c r="I1699" t="str">
        <f t="shared" si="365"/>
        <v>00</v>
      </c>
      <c r="J1699" t="s">
        <v>82</v>
      </c>
      <c r="K1699">
        <v>0</v>
      </c>
    </row>
    <row r="1700" spans="1:11" x14ac:dyDescent="0.35">
      <c r="A1700">
        <v>199</v>
      </c>
      <c r="B1700" t="str">
        <f t="shared" si="358"/>
        <v>36</v>
      </c>
      <c r="C1700">
        <v>6499</v>
      </c>
      <c r="D1700" t="str">
        <f>"00"</f>
        <v>00</v>
      </c>
      <c r="E1700" t="str">
        <f>"001"</f>
        <v>001</v>
      </c>
      <c r="F1700">
        <v>6</v>
      </c>
      <c r="G1700" t="str">
        <f>"99"</f>
        <v>99</v>
      </c>
      <c r="H1700" t="str">
        <f t="shared" si="363"/>
        <v>0</v>
      </c>
      <c r="I1700" t="str">
        <f t="shared" si="365"/>
        <v>00</v>
      </c>
      <c r="J1700" t="s">
        <v>486</v>
      </c>
      <c r="K1700" s="1">
        <v>5000</v>
      </c>
    </row>
    <row r="1701" spans="1:11" x14ac:dyDescent="0.35">
      <c r="A1701">
        <v>199</v>
      </c>
      <c r="B1701" t="str">
        <f t="shared" si="358"/>
        <v>36</v>
      </c>
      <c r="C1701">
        <v>6499</v>
      </c>
      <c r="D1701" t="str">
        <f>"00"</f>
        <v>00</v>
      </c>
      <c r="E1701" t="str">
        <f>"999"</f>
        <v>999</v>
      </c>
      <c r="F1701">
        <v>6</v>
      </c>
      <c r="G1701" t="str">
        <f>"91"</f>
        <v>91</v>
      </c>
      <c r="H1701" t="str">
        <f t="shared" si="363"/>
        <v>0</v>
      </c>
      <c r="I1701" t="str">
        <f t="shared" si="365"/>
        <v>00</v>
      </c>
      <c r="J1701" t="s">
        <v>487</v>
      </c>
      <c r="K1701">
        <v>500</v>
      </c>
    </row>
    <row r="1702" spans="1:11" x14ac:dyDescent="0.35">
      <c r="A1702">
        <v>199</v>
      </c>
      <c r="B1702" t="str">
        <f t="shared" si="358"/>
        <v>36</v>
      </c>
      <c r="C1702">
        <v>6499</v>
      </c>
      <c r="D1702" t="str">
        <f>"00"</f>
        <v>00</v>
      </c>
      <c r="E1702" t="str">
        <f>"999"</f>
        <v>999</v>
      </c>
      <c r="F1702">
        <v>6</v>
      </c>
      <c r="G1702" t="str">
        <f>"99"</f>
        <v>99</v>
      </c>
      <c r="H1702" t="str">
        <f t="shared" si="363"/>
        <v>0</v>
      </c>
      <c r="I1702" t="str">
        <f t="shared" si="365"/>
        <v>00</v>
      </c>
      <c r="J1702" t="s">
        <v>488</v>
      </c>
      <c r="K1702" s="1">
        <v>15000</v>
      </c>
    </row>
    <row r="1703" spans="1:11" x14ac:dyDescent="0.35">
      <c r="A1703">
        <v>199</v>
      </c>
      <c r="B1703" t="str">
        <f t="shared" si="358"/>
        <v>36</v>
      </c>
      <c r="C1703">
        <v>6499</v>
      </c>
      <c r="D1703" t="str">
        <f>"15"</f>
        <v>15</v>
      </c>
      <c r="E1703" t="str">
        <f>"001"</f>
        <v>001</v>
      </c>
      <c r="F1703">
        <v>6</v>
      </c>
      <c r="G1703" t="str">
        <f>"99"</f>
        <v>99</v>
      </c>
      <c r="H1703" t="str">
        <f t="shared" si="363"/>
        <v>0</v>
      </c>
      <c r="I1703" t="str">
        <f t="shared" si="365"/>
        <v>00</v>
      </c>
      <c r="J1703" t="s">
        <v>489</v>
      </c>
      <c r="K1703">
        <v>500</v>
      </c>
    </row>
    <row r="1704" spans="1:11" x14ac:dyDescent="0.35">
      <c r="A1704">
        <v>199</v>
      </c>
      <c r="B1704" t="str">
        <f t="shared" si="358"/>
        <v>36</v>
      </c>
      <c r="C1704">
        <v>6499</v>
      </c>
      <c r="D1704" t="str">
        <f>"15"</f>
        <v>15</v>
      </c>
      <c r="E1704" t="str">
        <f>"041"</f>
        <v>041</v>
      </c>
      <c r="F1704">
        <v>6</v>
      </c>
      <c r="G1704" t="str">
        <f>"99"</f>
        <v>99</v>
      </c>
      <c r="H1704" t="str">
        <f t="shared" si="363"/>
        <v>0</v>
      </c>
      <c r="I1704" t="str">
        <f t="shared" si="365"/>
        <v>00</v>
      </c>
      <c r="J1704" t="s">
        <v>490</v>
      </c>
      <c r="K1704">
        <v>500</v>
      </c>
    </row>
    <row r="1705" spans="1:11" x14ac:dyDescent="0.35">
      <c r="A1705">
        <v>199</v>
      </c>
      <c r="B1705" t="str">
        <f t="shared" si="358"/>
        <v>36</v>
      </c>
      <c r="C1705">
        <v>6499</v>
      </c>
      <c r="D1705" t="str">
        <f>"15"</f>
        <v>15</v>
      </c>
      <c r="E1705" t="str">
        <f>"042"</f>
        <v>042</v>
      </c>
      <c r="F1705">
        <v>6</v>
      </c>
      <c r="G1705" t="str">
        <f>"99"</f>
        <v>99</v>
      </c>
      <c r="H1705" t="str">
        <f t="shared" si="363"/>
        <v>0</v>
      </c>
      <c r="I1705" t="str">
        <f t="shared" si="365"/>
        <v>00</v>
      </c>
      <c r="J1705" t="s">
        <v>491</v>
      </c>
      <c r="K1705">
        <v>450</v>
      </c>
    </row>
    <row r="1706" spans="1:11" x14ac:dyDescent="0.35">
      <c r="A1706">
        <v>199</v>
      </c>
      <c r="B1706" t="str">
        <f t="shared" si="358"/>
        <v>36</v>
      </c>
      <c r="C1706">
        <v>6499</v>
      </c>
      <c r="D1706" t="str">
        <f>"16"</f>
        <v>16</v>
      </c>
      <c r="E1706" t="str">
        <f>"001"</f>
        <v>001</v>
      </c>
      <c r="F1706">
        <v>6</v>
      </c>
      <c r="G1706" t="str">
        <f>"91"</f>
        <v>91</v>
      </c>
      <c r="H1706" t="str">
        <f t="shared" si="363"/>
        <v>0</v>
      </c>
      <c r="I1706" t="str">
        <f t="shared" si="365"/>
        <v>00</v>
      </c>
      <c r="J1706" t="s">
        <v>492</v>
      </c>
      <c r="K1706" s="1">
        <v>2000</v>
      </c>
    </row>
    <row r="1707" spans="1:11" x14ac:dyDescent="0.35">
      <c r="A1707">
        <v>199</v>
      </c>
      <c r="B1707" t="str">
        <f t="shared" si="358"/>
        <v>36</v>
      </c>
      <c r="C1707">
        <v>6499</v>
      </c>
      <c r="D1707" t="str">
        <f>"18"</f>
        <v>18</v>
      </c>
      <c r="E1707" t="str">
        <f>"001"</f>
        <v>001</v>
      </c>
      <c r="F1707">
        <v>6</v>
      </c>
      <c r="G1707" t="str">
        <f>"91"</f>
        <v>91</v>
      </c>
      <c r="H1707" t="str">
        <f t="shared" si="363"/>
        <v>0</v>
      </c>
      <c r="I1707" t="str">
        <f t="shared" si="365"/>
        <v>00</v>
      </c>
      <c r="J1707" t="s">
        <v>493</v>
      </c>
      <c r="K1707" s="1">
        <v>2500</v>
      </c>
    </row>
    <row r="1708" spans="1:11" x14ac:dyDescent="0.35">
      <c r="A1708">
        <v>199</v>
      </c>
      <c r="B1708" t="str">
        <f t="shared" si="358"/>
        <v>36</v>
      </c>
      <c r="C1708">
        <v>6499</v>
      </c>
      <c r="D1708" t="str">
        <f>"24"</f>
        <v>24</v>
      </c>
      <c r="E1708" t="str">
        <f>"001"</f>
        <v>001</v>
      </c>
      <c r="F1708">
        <v>6</v>
      </c>
      <c r="G1708" t="str">
        <f t="shared" ref="G1708:G1726" si="366">"99"</f>
        <v>99</v>
      </c>
      <c r="H1708" t="str">
        <f t="shared" si="363"/>
        <v>0</v>
      </c>
      <c r="I1708" t="str">
        <f t="shared" si="365"/>
        <v>00</v>
      </c>
      <c r="J1708" t="s">
        <v>494</v>
      </c>
      <c r="K1708" s="1">
        <v>1000</v>
      </c>
    </row>
    <row r="1709" spans="1:11" x14ac:dyDescent="0.35">
      <c r="A1709">
        <v>199</v>
      </c>
      <c r="B1709" t="str">
        <f t="shared" si="358"/>
        <v>36</v>
      </c>
      <c r="C1709">
        <v>6499</v>
      </c>
      <c r="D1709" t="str">
        <f>"24"</f>
        <v>24</v>
      </c>
      <c r="E1709" t="str">
        <f>"041"</f>
        <v>041</v>
      </c>
      <c r="F1709">
        <v>6</v>
      </c>
      <c r="G1709" t="str">
        <f t="shared" si="366"/>
        <v>99</v>
      </c>
      <c r="H1709" t="str">
        <f t="shared" si="363"/>
        <v>0</v>
      </c>
      <c r="I1709" t="str">
        <f t="shared" si="365"/>
        <v>00</v>
      </c>
      <c r="J1709" t="s">
        <v>494</v>
      </c>
      <c r="K1709">
        <v>350</v>
      </c>
    </row>
    <row r="1710" spans="1:11" x14ac:dyDescent="0.35">
      <c r="A1710">
        <v>199</v>
      </c>
      <c r="B1710" t="str">
        <f t="shared" si="358"/>
        <v>36</v>
      </c>
      <c r="C1710">
        <v>6499</v>
      </c>
      <c r="D1710" t="str">
        <f>"24"</f>
        <v>24</v>
      </c>
      <c r="E1710" t="str">
        <f>"042"</f>
        <v>042</v>
      </c>
      <c r="F1710">
        <v>6</v>
      </c>
      <c r="G1710" t="str">
        <f t="shared" si="366"/>
        <v>99</v>
      </c>
      <c r="H1710" t="str">
        <f t="shared" si="363"/>
        <v>0</v>
      </c>
      <c r="I1710" t="str">
        <f t="shared" si="365"/>
        <v>00</v>
      </c>
      <c r="J1710" t="s">
        <v>494</v>
      </c>
      <c r="K1710">
        <v>250</v>
      </c>
    </row>
    <row r="1711" spans="1:11" x14ac:dyDescent="0.35">
      <c r="A1711">
        <v>199</v>
      </c>
      <c r="B1711" t="str">
        <f t="shared" si="358"/>
        <v>36</v>
      </c>
      <c r="C1711">
        <v>6499</v>
      </c>
      <c r="D1711" t="str">
        <f>"74"</f>
        <v>74</v>
      </c>
      <c r="E1711" t="str">
        <f>"001"</f>
        <v>001</v>
      </c>
      <c r="F1711">
        <v>6</v>
      </c>
      <c r="G1711" t="str">
        <f t="shared" si="366"/>
        <v>99</v>
      </c>
      <c r="H1711" t="str">
        <f t="shared" si="363"/>
        <v>0</v>
      </c>
      <c r="I1711" t="str">
        <f t="shared" si="365"/>
        <v>00</v>
      </c>
      <c r="J1711" t="s">
        <v>70</v>
      </c>
      <c r="K1711" s="1">
        <v>1000</v>
      </c>
    </row>
    <row r="1712" spans="1:11" x14ac:dyDescent="0.35">
      <c r="A1712">
        <v>199</v>
      </c>
      <c r="B1712" t="str">
        <f t="shared" si="358"/>
        <v>36</v>
      </c>
      <c r="C1712">
        <v>6499</v>
      </c>
      <c r="D1712" t="str">
        <f>"75"</f>
        <v>75</v>
      </c>
      <c r="E1712" t="str">
        <f>"001"</f>
        <v>001</v>
      </c>
      <c r="F1712">
        <v>6</v>
      </c>
      <c r="G1712" t="str">
        <f t="shared" si="366"/>
        <v>99</v>
      </c>
      <c r="H1712" t="str">
        <f t="shared" si="363"/>
        <v>0</v>
      </c>
      <c r="I1712" t="str">
        <f t="shared" si="365"/>
        <v>00</v>
      </c>
      <c r="J1712" t="s">
        <v>495</v>
      </c>
      <c r="K1712">
        <v>750</v>
      </c>
    </row>
    <row r="1713" spans="1:11" x14ac:dyDescent="0.35">
      <c r="A1713">
        <v>199</v>
      </c>
      <c r="B1713" t="str">
        <f t="shared" ref="B1713:B1757" si="367">"41"</f>
        <v>41</v>
      </c>
      <c r="C1713">
        <v>6119</v>
      </c>
      <c r="D1713" t="str">
        <f t="shared" ref="D1713:D1731" si="368">"00"</f>
        <v>00</v>
      </c>
      <c r="E1713" t="str">
        <f>"701"</f>
        <v>701</v>
      </c>
      <c r="F1713">
        <v>6</v>
      </c>
      <c r="G1713" t="str">
        <f t="shared" si="366"/>
        <v>99</v>
      </c>
      <c r="H1713" t="str">
        <f t="shared" si="363"/>
        <v>0</v>
      </c>
      <c r="I1713" t="str">
        <f t="shared" si="365"/>
        <v>00</v>
      </c>
      <c r="J1713" t="s">
        <v>132</v>
      </c>
      <c r="K1713" s="1">
        <v>180744</v>
      </c>
    </row>
    <row r="1714" spans="1:11" x14ac:dyDescent="0.35">
      <c r="A1714">
        <v>199</v>
      </c>
      <c r="B1714" t="str">
        <f t="shared" si="367"/>
        <v>41</v>
      </c>
      <c r="C1714">
        <v>6119</v>
      </c>
      <c r="D1714" t="str">
        <f t="shared" si="368"/>
        <v>00</v>
      </c>
      <c r="E1714" t="str">
        <f>"750"</f>
        <v>750</v>
      </c>
      <c r="F1714">
        <v>6</v>
      </c>
      <c r="G1714" t="str">
        <f t="shared" si="366"/>
        <v>99</v>
      </c>
      <c r="H1714" t="str">
        <f t="shared" si="363"/>
        <v>0</v>
      </c>
      <c r="I1714" t="str">
        <f t="shared" si="365"/>
        <v>00</v>
      </c>
      <c r="J1714" t="s">
        <v>132</v>
      </c>
      <c r="K1714" s="1">
        <v>198822.5</v>
      </c>
    </row>
    <row r="1715" spans="1:11" x14ac:dyDescent="0.35">
      <c r="A1715">
        <v>199</v>
      </c>
      <c r="B1715" t="str">
        <f t="shared" si="367"/>
        <v>41</v>
      </c>
      <c r="C1715">
        <v>6129</v>
      </c>
      <c r="D1715" t="str">
        <f t="shared" si="368"/>
        <v>00</v>
      </c>
      <c r="E1715" t="str">
        <f>"701"</f>
        <v>701</v>
      </c>
      <c r="F1715">
        <v>6</v>
      </c>
      <c r="G1715" t="str">
        <f t="shared" si="366"/>
        <v>99</v>
      </c>
      <c r="H1715" t="str">
        <f t="shared" si="363"/>
        <v>0</v>
      </c>
      <c r="I1715" t="str">
        <f t="shared" si="365"/>
        <v>00</v>
      </c>
      <c r="J1715" t="s">
        <v>146</v>
      </c>
      <c r="K1715" s="1">
        <v>51206</v>
      </c>
    </row>
    <row r="1716" spans="1:11" x14ac:dyDescent="0.35">
      <c r="A1716">
        <v>199</v>
      </c>
      <c r="B1716" t="str">
        <f t="shared" si="367"/>
        <v>41</v>
      </c>
      <c r="C1716">
        <v>6129</v>
      </c>
      <c r="D1716" t="str">
        <f t="shared" si="368"/>
        <v>00</v>
      </c>
      <c r="E1716" t="str">
        <f>"750"</f>
        <v>750</v>
      </c>
      <c r="F1716">
        <v>6</v>
      </c>
      <c r="G1716" t="str">
        <f t="shared" si="366"/>
        <v>99</v>
      </c>
      <c r="H1716" t="str">
        <f t="shared" si="363"/>
        <v>0</v>
      </c>
      <c r="I1716" t="str">
        <f t="shared" si="365"/>
        <v>00</v>
      </c>
      <c r="J1716" t="s">
        <v>146</v>
      </c>
      <c r="K1716" s="1">
        <v>197750</v>
      </c>
    </row>
    <row r="1717" spans="1:11" x14ac:dyDescent="0.35">
      <c r="A1717">
        <v>199</v>
      </c>
      <c r="B1717" t="str">
        <f t="shared" si="367"/>
        <v>41</v>
      </c>
      <c r="C1717">
        <v>6139</v>
      </c>
      <c r="D1717" t="str">
        <f t="shared" si="368"/>
        <v>00</v>
      </c>
      <c r="E1717" t="str">
        <f>"701"</f>
        <v>701</v>
      </c>
      <c r="F1717">
        <v>6</v>
      </c>
      <c r="G1717" t="str">
        <f t="shared" si="366"/>
        <v>99</v>
      </c>
      <c r="H1717" t="str">
        <f t="shared" si="363"/>
        <v>0</v>
      </c>
      <c r="I1717" t="str">
        <f t="shared" si="365"/>
        <v>00</v>
      </c>
      <c r="J1717" t="s">
        <v>333</v>
      </c>
      <c r="K1717" s="1">
        <v>3600</v>
      </c>
    </row>
    <row r="1718" spans="1:11" x14ac:dyDescent="0.35">
      <c r="A1718">
        <v>199</v>
      </c>
      <c r="B1718" t="str">
        <f t="shared" si="367"/>
        <v>41</v>
      </c>
      <c r="C1718">
        <v>6141</v>
      </c>
      <c r="D1718" t="str">
        <f t="shared" si="368"/>
        <v>00</v>
      </c>
      <c r="E1718" t="str">
        <f>"701"</f>
        <v>701</v>
      </c>
      <c r="F1718">
        <v>6</v>
      </c>
      <c r="G1718" t="str">
        <f t="shared" si="366"/>
        <v>99</v>
      </c>
      <c r="H1718" t="str">
        <f t="shared" si="363"/>
        <v>0</v>
      </c>
      <c r="I1718" t="str">
        <f t="shared" si="365"/>
        <v>00</v>
      </c>
      <c r="J1718" t="s">
        <v>23</v>
      </c>
      <c r="K1718" s="1">
        <v>3236.31</v>
      </c>
    </row>
    <row r="1719" spans="1:11" x14ac:dyDescent="0.35">
      <c r="A1719">
        <v>199</v>
      </c>
      <c r="B1719" t="str">
        <f t="shared" si="367"/>
        <v>41</v>
      </c>
      <c r="C1719">
        <v>6141</v>
      </c>
      <c r="D1719" t="str">
        <f t="shared" si="368"/>
        <v>00</v>
      </c>
      <c r="E1719" t="str">
        <f>"750"</f>
        <v>750</v>
      </c>
      <c r="F1719">
        <v>6</v>
      </c>
      <c r="G1719" t="str">
        <f t="shared" si="366"/>
        <v>99</v>
      </c>
      <c r="H1719" t="str">
        <f t="shared" si="363"/>
        <v>0</v>
      </c>
      <c r="I1719" t="str">
        <f t="shared" si="365"/>
        <v>00</v>
      </c>
      <c r="J1719" t="s">
        <v>23</v>
      </c>
      <c r="K1719" s="1">
        <v>5300.63</v>
      </c>
    </row>
    <row r="1720" spans="1:11" x14ac:dyDescent="0.35">
      <c r="A1720">
        <v>199</v>
      </c>
      <c r="B1720" t="str">
        <f t="shared" si="367"/>
        <v>41</v>
      </c>
      <c r="C1720">
        <v>6142</v>
      </c>
      <c r="D1720" t="str">
        <f t="shared" si="368"/>
        <v>00</v>
      </c>
      <c r="E1720" t="str">
        <f>"701"</f>
        <v>701</v>
      </c>
      <c r="F1720">
        <v>6</v>
      </c>
      <c r="G1720" t="str">
        <f t="shared" si="366"/>
        <v>99</v>
      </c>
      <c r="H1720" t="str">
        <f t="shared" si="363"/>
        <v>0</v>
      </c>
      <c r="I1720" t="str">
        <f t="shared" si="365"/>
        <v>00</v>
      </c>
      <c r="J1720" t="s">
        <v>156</v>
      </c>
      <c r="K1720" s="1">
        <v>5640</v>
      </c>
    </row>
    <row r="1721" spans="1:11" x14ac:dyDescent="0.35">
      <c r="A1721">
        <v>199</v>
      </c>
      <c r="B1721" t="str">
        <f t="shared" si="367"/>
        <v>41</v>
      </c>
      <c r="C1721">
        <v>6142</v>
      </c>
      <c r="D1721" t="str">
        <f t="shared" si="368"/>
        <v>00</v>
      </c>
      <c r="E1721" t="str">
        <f>"750"</f>
        <v>750</v>
      </c>
      <c r="F1721">
        <v>6</v>
      </c>
      <c r="G1721" t="str">
        <f t="shared" si="366"/>
        <v>99</v>
      </c>
      <c r="H1721" t="str">
        <f t="shared" si="363"/>
        <v>0</v>
      </c>
      <c r="I1721" t="str">
        <f t="shared" si="365"/>
        <v>00</v>
      </c>
      <c r="J1721" t="s">
        <v>156</v>
      </c>
      <c r="K1721" s="1">
        <v>14805</v>
      </c>
    </row>
    <row r="1722" spans="1:11" x14ac:dyDescent="0.35">
      <c r="A1722">
        <v>199</v>
      </c>
      <c r="B1722" t="str">
        <f t="shared" si="367"/>
        <v>41</v>
      </c>
      <c r="C1722">
        <v>6143</v>
      </c>
      <c r="D1722" t="str">
        <f t="shared" si="368"/>
        <v>00</v>
      </c>
      <c r="E1722" t="str">
        <f>"701"</f>
        <v>701</v>
      </c>
      <c r="F1722">
        <v>6</v>
      </c>
      <c r="G1722" t="str">
        <f t="shared" si="366"/>
        <v>99</v>
      </c>
      <c r="H1722" t="str">
        <f t="shared" si="363"/>
        <v>0</v>
      </c>
      <c r="I1722" t="str">
        <f t="shared" si="365"/>
        <v>00</v>
      </c>
      <c r="J1722" t="s">
        <v>24</v>
      </c>
      <c r="K1722" s="1">
        <v>2237.73</v>
      </c>
    </row>
    <row r="1723" spans="1:11" x14ac:dyDescent="0.35">
      <c r="A1723">
        <v>199</v>
      </c>
      <c r="B1723" t="str">
        <f t="shared" si="367"/>
        <v>41</v>
      </c>
      <c r="C1723">
        <v>6143</v>
      </c>
      <c r="D1723" t="str">
        <f t="shared" si="368"/>
        <v>00</v>
      </c>
      <c r="E1723" t="str">
        <f>"750"</f>
        <v>750</v>
      </c>
      <c r="F1723">
        <v>6</v>
      </c>
      <c r="G1723" t="str">
        <f t="shared" si="366"/>
        <v>99</v>
      </c>
      <c r="H1723" t="str">
        <f t="shared" si="363"/>
        <v>0</v>
      </c>
      <c r="I1723" t="str">
        <f t="shared" si="365"/>
        <v>00</v>
      </c>
      <c r="J1723" t="s">
        <v>24</v>
      </c>
      <c r="K1723" s="1">
        <v>3767.44</v>
      </c>
    </row>
    <row r="1724" spans="1:11" x14ac:dyDescent="0.35">
      <c r="A1724">
        <v>199</v>
      </c>
      <c r="B1724" t="str">
        <f t="shared" si="367"/>
        <v>41</v>
      </c>
      <c r="C1724">
        <v>6145</v>
      </c>
      <c r="D1724" t="str">
        <f t="shared" si="368"/>
        <v>00</v>
      </c>
      <c r="E1724" t="str">
        <f>"750"</f>
        <v>750</v>
      </c>
      <c r="F1724">
        <v>6</v>
      </c>
      <c r="G1724" t="str">
        <f t="shared" si="366"/>
        <v>99</v>
      </c>
      <c r="H1724" t="str">
        <f>"P"</f>
        <v>P</v>
      </c>
      <c r="I1724" t="str">
        <f t="shared" si="365"/>
        <v>00</v>
      </c>
      <c r="J1724" t="s">
        <v>496</v>
      </c>
      <c r="K1724" s="1">
        <v>20000</v>
      </c>
    </row>
    <row r="1725" spans="1:11" x14ac:dyDescent="0.35">
      <c r="A1725">
        <v>199</v>
      </c>
      <c r="B1725" t="str">
        <f t="shared" si="367"/>
        <v>41</v>
      </c>
      <c r="C1725">
        <v>6146</v>
      </c>
      <c r="D1725" t="str">
        <f t="shared" si="368"/>
        <v>00</v>
      </c>
      <c r="E1725" t="str">
        <f>"701"</f>
        <v>701</v>
      </c>
      <c r="F1725">
        <v>6</v>
      </c>
      <c r="G1725" t="str">
        <f t="shared" si="366"/>
        <v>99</v>
      </c>
      <c r="H1725" t="str">
        <f>"0"</f>
        <v>0</v>
      </c>
      <c r="I1725" t="str">
        <f t="shared" si="365"/>
        <v>00</v>
      </c>
      <c r="J1725" t="s">
        <v>349</v>
      </c>
      <c r="K1725" s="1">
        <v>11638.79</v>
      </c>
    </row>
    <row r="1726" spans="1:11" x14ac:dyDescent="0.35">
      <c r="A1726">
        <v>199</v>
      </c>
      <c r="B1726" t="str">
        <f t="shared" si="367"/>
        <v>41</v>
      </c>
      <c r="C1726">
        <v>6146</v>
      </c>
      <c r="D1726" t="str">
        <f t="shared" si="368"/>
        <v>00</v>
      </c>
      <c r="E1726" t="str">
        <f t="shared" ref="E1726:E1733" si="369">"750"</f>
        <v>750</v>
      </c>
      <c r="F1726">
        <v>6</v>
      </c>
      <c r="G1726" t="str">
        <f t="shared" si="366"/>
        <v>99</v>
      </c>
      <c r="H1726" t="str">
        <f>"0"</f>
        <v>0</v>
      </c>
      <c r="I1726" t="str">
        <f t="shared" si="365"/>
        <v>00</v>
      </c>
      <c r="J1726" t="s">
        <v>349</v>
      </c>
      <c r="K1726" s="1">
        <v>10095.92</v>
      </c>
    </row>
    <row r="1727" spans="1:11" x14ac:dyDescent="0.35">
      <c r="A1727">
        <v>199</v>
      </c>
      <c r="B1727" t="str">
        <f t="shared" si="367"/>
        <v>41</v>
      </c>
      <c r="C1727">
        <v>6211</v>
      </c>
      <c r="D1727" t="str">
        <f t="shared" si="368"/>
        <v>00</v>
      </c>
      <c r="E1727" t="str">
        <f t="shared" si="369"/>
        <v>750</v>
      </c>
      <c r="F1727">
        <v>6</v>
      </c>
      <c r="G1727" t="str">
        <f>"23"</f>
        <v>23</v>
      </c>
      <c r="H1727" t="str">
        <f>"S"</f>
        <v>S</v>
      </c>
      <c r="I1727" t="str">
        <f t="shared" si="365"/>
        <v>00</v>
      </c>
      <c r="J1727" t="s">
        <v>497</v>
      </c>
      <c r="K1727" s="1">
        <v>10000</v>
      </c>
    </row>
    <row r="1728" spans="1:11" x14ac:dyDescent="0.35">
      <c r="A1728">
        <v>199</v>
      </c>
      <c r="B1728" t="str">
        <f t="shared" si="367"/>
        <v>41</v>
      </c>
      <c r="C1728">
        <v>6211</v>
      </c>
      <c r="D1728" t="str">
        <f t="shared" si="368"/>
        <v>00</v>
      </c>
      <c r="E1728" t="str">
        <f t="shared" si="369"/>
        <v>750</v>
      </c>
      <c r="F1728">
        <v>6</v>
      </c>
      <c r="G1728" t="str">
        <f>"25"</f>
        <v>25</v>
      </c>
      <c r="H1728" t="str">
        <f t="shared" ref="H1728:H1756" si="370">"0"</f>
        <v>0</v>
      </c>
      <c r="I1728" t="str">
        <f t="shared" si="365"/>
        <v>00</v>
      </c>
      <c r="J1728" t="s">
        <v>498</v>
      </c>
      <c r="K1728">
        <v>0</v>
      </c>
    </row>
    <row r="1729" spans="1:11" x14ac:dyDescent="0.35">
      <c r="A1729">
        <v>199</v>
      </c>
      <c r="B1729" t="str">
        <f t="shared" si="367"/>
        <v>41</v>
      </c>
      <c r="C1729">
        <v>6211</v>
      </c>
      <c r="D1729" t="str">
        <f t="shared" si="368"/>
        <v>00</v>
      </c>
      <c r="E1729" t="str">
        <f t="shared" si="369"/>
        <v>750</v>
      </c>
      <c r="F1729">
        <v>6</v>
      </c>
      <c r="G1729" t="str">
        <f t="shared" ref="G1729:G1760" si="371">"99"</f>
        <v>99</v>
      </c>
      <c r="H1729" t="str">
        <f t="shared" si="370"/>
        <v>0</v>
      </c>
      <c r="I1729" t="str">
        <f t="shared" si="365"/>
        <v>00</v>
      </c>
      <c r="J1729" t="s">
        <v>499</v>
      </c>
      <c r="K1729" s="1">
        <v>30000</v>
      </c>
    </row>
    <row r="1730" spans="1:11" x14ac:dyDescent="0.35">
      <c r="A1730">
        <v>199</v>
      </c>
      <c r="B1730" t="str">
        <f t="shared" si="367"/>
        <v>41</v>
      </c>
      <c r="C1730">
        <v>6212</v>
      </c>
      <c r="D1730" t="str">
        <f t="shared" si="368"/>
        <v>00</v>
      </c>
      <c r="E1730" t="str">
        <f t="shared" si="369"/>
        <v>750</v>
      </c>
      <c r="F1730">
        <v>6</v>
      </c>
      <c r="G1730" t="str">
        <f t="shared" si="371"/>
        <v>99</v>
      </c>
      <c r="H1730" t="str">
        <f t="shared" si="370"/>
        <v>0</v>
      </c>
      <c r="I1730" t="str">
        <f t="shared" si="365"/>
        <v>00</v>
      </c>
      <c r="J1730" t="s">
        <v>500</v>
      </c>
      <c r="K1730" s="1">
        <v>25000</v>
      </c>
    </row>
    <row r="1731" spans="1:11" x14ac:dyDescent="0.35">
      <c r="A1731">
        <v>199</v>
      </c>
      <c r="B1731" t="str">
        <f t="shared" si="367"/>
        <v>41</v>
      </c>
      <c r="C1731">
        <v>6219</v>
      </c>
      <c r="D1731" t="str">
        <f t="shared" si="368"/>
        <v>00</v>
      </c>
      <c r="E1731" t="str">
        <f t="shared" si="369"/>
        <v>750</v>
      </c>
      <c r="F1731">
        <v>6</v>
      </c>
      <c r="G1731" t="str">
        <f t="shared" si="371"/>
        <v>99</v>
      </c>
      <c r="H1731" t="str">
        <f t="shared" si="370"/>
        <v>0</v>
      </c>
      <c r="I1731" t="str">
        <f t="shared" si="365"/>
        <v>00</v>
      </c>
      <c r="J1731" t="s">
        <v>501</v>
      </c>
      <c r="K1731" s="1">
        <v>12450</v>
      </c>
    </row>
    <row r="1732" spans="1:11" x14ac:dyDescent="0.35">
      <c r="A1732">
        <v>199</v>
      </c>
      <c r="B1732" t="str">
        <f t="shared" si="367"/>
        <v>41</v>
      </c>
      <c r="C1732">
        <v>6239</v>
      </c>
      <c r="D1732" t="str">
        <f>"55"</f>
        <v>55</v>
      </c>
      <c r="E1732" t="str">
        <f t="shared" si="369"/>
        <v>750</v>
      </c>
      <c r="F1732">
        <v>6</v>
      </c>
      <c r="G1732" t="str">
        <f t="shared" si="371"/>
        <v>99</v>
      </c>
      <c r="H1732" t="str">
        <f t="shared" si="370"/>
        <v>0</v>
      </c>
      <c r="I1732" t="str">
        <f t="shared" si="365"/>
        <v>00</v>
      </c>
      <c r="J1732" t="s">
        <v>502</v>
      </c>
      <c r="K1732" s="1">
        <v>3000</v>
      </c>
    </row>
    <row r="1733" spans="1:11" x14ac:dyDescent="0.35">
      <c r="A1733">
        <v>199</v>
      </c>
      <c r="B1733" t="str">
        <f t="shared" si="367"/>
        <v>41</v>
      </c>
      <c r="C1733">
        <v>6239</v>
      </c>
      <c r="D1733" t="str">
        <f>"55"</f>
        <v>55</v>
      </c>
      <c r="E1733" t="str">
        <f t="shared" si="369"/>
        <v>750</v>
      </c>
      <c r="F1733">
        <v>6</v>
      </c>
      <c r="G1733" t="str">
        <f t="shared" si="371"/>
        <v>99</v>
      </c>
      <c r="H1733" t="str">
        <f t="shared" si="370"/>
        <v>0</v>
      </c>
      <c r="I1733" t="str">
        <f>"01"</f>
        <v>01</v>
      </c>
      <c r="J1733" t="s">
        <v>503</v>
      </c>
      <c r="K1733" s="1">
        <v>2500</v>
      </c>
    </row>
    <row r="1734" spans="1:11" x14ac:dyDescent="0.35">
      <c r="A1734">
        <v>199</v>
      </c>
      <c r="B1734" t="str">
        <f t="shared" si="367"/>
        <v>41</v>
      </c>
      <c r="C1734">
        <v>6269</v>
      </c>
      <c r="D1734" t="str">
        <f>"00"</f>
        <v>00</v>
      </c>
      <c r="E1734" t="str">
        <f>"701"</f>
        <v>701</v>
      </c>
      <c r="F1734">
        <v>6</v>
      </c>
      <c r="G1734" t="str">
        <f t="shared" si="371"/>
        <v>99</v>
      </c>
      <c r="H1734" t="str">
        <f t="shared" si="370"/>
        <v>0</v>
      </c>
      <c r="I1734" t="str">
        <f>"WF"</f>
        <v>WF</v>
      </c>
      <c r="J1734" t="s">
        <v>38</v>
      </c>
      <c r="K1734" s="1">
        <v>5430.72</v>
      </c>
    </row>
    <row r="1735" spans="1:11" x14ac:dyDescent="0.35">
      <c r="A1735">
        <v>199</v>
      </c>
      <c r="B1735" t="str">
        <f t="shared" si="367"/>
        <v>41</v>
      </c>
      <c r="C1735">
        <v>6269</v>
      </c>
      <c r="D1735" t="str">
        <f>"00"</f>
        <v>00</v>
      </c>
      <c r="E1735" t="str">
        <f>"750"</f>
        <v>750</v>
      </c>
      <c r="F1735">
        <v>6</v>
      </c>
      <c r="G1735" t="str">
        <f t="shared" si="371"/>
        <v>99</v>
      </c>
      <c r="H1735" t="str">
        <f t="shared" si="370"/>
        <v>0</v>
      </c>
      <c r="I1735" t="str">
        <f>"00"</f>
        <v>00</v>
      </c>
      <c r="J1735" t="s">
        <v>504</v>
      </c>
      <c r="K1735" s="1">
        <v>2000</v>
      </c>
    </row>
    <row r="1736" spans="1:11" x14ac:dyDescent="0.35">
      <c r="A1736">
        <v>199</v>
      </c>
      <c r="B1736" t="str">
        <f t="shared" si="367"/>
        <v>41</v>
      </c>
      <c r="C1736">
        <v>6269</v>
      </c>
      <c r="D1736" t="str">
        <f>"00"</f>
        <v>00</v>
      </c>
      <c r="E1736" t="str">
        <f>"750"</f>
        <v>750</v>
      </c>
      <c r="F1736">
        <v>6</v>
      </c>
      <c r="G1736" t="str">
        <f t="shared" si="371"/>
        <v>99</v>
      </c>
      <c r="H1736" t="str">
        <f t="shared" si="370"/>
        <v>0</v>
      </c>
      <c r="I1736" t="str">
        <f>"WF"</f>
        <v>WF</v>
      </c>
      <c r="J1736" t="s">
        <v>38</v>
      </c>
      <c r="K1736" s="1">
        <v>11856</v>
      </c>
    </row>
    <row r="1737" spans="1:11" x14ac:dyDescent="0.35">
      <c r="A1737">
        <v>199</v>
      </c>
      <c r="B1737" t="str">
        <f t="shared" si="367"/>
        <v>41</v>
      </c>
      <c r="C1737">
        <v>6299</v>
      </c>
      <c r="D1737" t="str">
        <f>"03"</f>
        <v>03</v>
      </c>
      <c r="E1737" t="str">
        <f>"750"</f>
        <v>750</v>
      </c>
      <c r="F1737">
        <v>6</v>
      </c>
      <c r="G1737" t="str">
        <f t="shared" si="371"/>
        <v>99</v>
      </c>
      <c r="H1737" t="str">
        <f t="shared" si="370"/>
        <v>0</v>
      </c>
      <c r="I1737" t="str">
        <f t="shared" ref="I1737:I1770" si="372">"00"</f>
        <v>00</v>
      </c>
      <c r="J1737" t="s">
        <v>505</v>
      </c>
      <c r="K1737" s="1">
        <v>24300</v>
      </c>
    </row>
    <row r="1738" spans="1:11" x14ac:dyDescent="0.35">
      <c r="A1738">
        <v>199</v>
      </c>
      <c r="B1738" t="str">
        <f t="shared" si="367"/>
        <v>41</v>
      </c>
      <c r="C1738">
        <v>6399</v>
      </c>
      <c r="D1738" t="str">
        <f>"00"</f>
        <v>00</v>
      </c>
      <c r="E1738" t="str">
        <f>"701"</f>
        <v>701</v>
      </c>
      <c r="F1738">
        <v>6</v>
      </c>
      <c r="G1738" t="str">
        <f t="shared" si="371"/>
        <v>99</v>
      </c>
      <c r="H1738" t="str">
        <f t="shared" si="370"/>
        <v>0</v>
      </c>
      <c r="I1738" t="str">
        <f t="shared" si="372"/>
        <v>00</v>
      </c>
      <c r="J1738" t="s">
        <v>506</v>
      </c>
      <c r="K1738" s="1">
        <v>10000</v>
      </c>
    </row>
    <row r="1739" spans="1:11" x14ac:dyDescent="0.35">
      <c r="A1739">
        <v>199</v>
      </c>
      <c r="B1739" t="str">
        <f t="shared" si="367"/>
        <v>41</v>
      </c>
      <c r="C1739">
        <v>6399</v>
      </c>
      <c r="D1739" t="str">
        <f>"00"</f>
        <v>00</v>
      </c>
      <c r="E1739" t="str">
        <f>"750"</f>
        <v>750</v>
      </c>
      <c r="F1739">
        <v>6</v>
      </c>
      <c r="G1739" t="str">
        <f t="shared" si="371"/>
        <v>99</v>
      </c>
      <c r="H1739" t="str">
        <f t="shared" si="370"/>
        <v>0</v>
      </c>
      <c r="I1739" t="str">
        <f t="shared" si="372"/>
        <v>00</v>
      </c>
      <c r="J1739" t="s">
        <v>507</v>
      </c>
      <c r="K1739" s="1">
        <v>12000</v>
      </c>
    </row>
    <row r="1740" spans="1:11" x14ac:dyDescent="0.35">
      <c r="A1740">
        <v>199</v>
      </c>
      <c r="B1740" t="str">
        <f t="shared" si="367"/>
        <v>41</v>
      </c>
      <c r="C1740">
        <v>6399</v>
      </c>
      <c r="D1740" t="str">
        <f>"01"</f>
        <v>01</v>
      </c>
      <c r="E1740" t="str">
        <f>"750"</f>
        <v>750</v>
      </c>
      <c r="F1740">
        <v>6</v>
      </c>
      <c r="G1740" t="str">
        <f t="shared" si="371"/>
        <v>99</v>
      </c>
      <c r="H1740" t="str">
        <f t="shared" si="370"/>
        <v>0</v>
      </c>
      <c r="I1740" t="str">
        <f t="shared" si="372"/>
        <v>00</v>
      </c>
      <c r="J1740" t="s">
        <v>508</v>
      </c>
      <c r="K1740" s="1">
        <v>3000</v>
      </c>
    </row>
    <row r="1741" spans="1:11" x14ac:dyDescent="0.35">
      <c r="A1741">
        <v>199</v>
      </c>
      <c r="B1741" t="str">
        <f t="shared" si="367"/>
        <v>41</v>
      </c>
      <c r="C1741">
        <v>6399</v>
      </c>
      <c r="D1741" t="str">
        <f>"03"</f>
        <v>03</v>
      </c>
      <c r="E1741" t="str">
        <f>"750"</f>
        <v>750</v>
      </c>
      <c r="F1741">
        <v>6</v>
      </c>
      <c r="G1741" t="str">
        <f t="shared" si="371"/>
        <v>99</v>
      </c>
      <c r="H1741" t="str">
        <f t="shared" si="370"/>
        <v>0</v>
      </c>
      <c r="I1741" t="str">
        <f t="shared" si="372"/>
        <v>00</v>
      </c>
      <c r="J1741" t="s">
        <v>509</v>
      </c>
      <c r="K1741" s="1">
        <v>22200</v>
      </c>
    </row>
    <row r="1742" spans="1:11" x14ac:dyDescent="0.35">
      <c r="A1742">
        <v>199</v>
      </c>
      <c r="B1742" t="str">
        <f t="shared" si="367"/>
        <v>41</v>
      </c>
      <c r="C1742">
        <v>6411</v>
      </c>
      <c r="D1742" t="str">
        <f>"00"</f>
        <v>00</v>
      </c>
      <c r="E1742" t="str">
        <f>"701"</f>
        <v>701</v>
      </c>
      <c r="F1742">
        <v>6</v>
      </c>
      <c r="G1742" t="str">
        <f t="shared" si="371"/>
        <v>99</v>
      </c>
      <c r="H1742" t="str">
        <f t="shared" si="370"/>
        <v>0</v>
      </c>
      <c r="I1742" t="str">
        <f t="shared" si="372"/>
        <v>00</v>
      </c>
      <c r="J1742" t="s">
        <v>510</v>
      </c>
      <c r="K1742" s="1">
        <v>10000</v>
      </c>
    </row>
    <row r="1743" spans="1:11" x14ac:dyDescent="0.35">
      <c r="A1743">
        <v>199</v>
      </c>
      <c r="B1743" t="str">
        <f t="shared" si="367"/>
        <v>41</v>
      </c>
      <c r="C1743">
        <v>6411</v>
      </c>
      <c r="D1743" t="str">
        <f>"00"</f>
        <v>00</v>
      </c>
      <c r="E1743" t="str">
        <f>"750"</f>
        <v>750</v>
      </c>
      <c r="F1743">
        <v>6</v>
      </c>
      <c r="G1743" t="str">
        <f t="shared" si="371"/>
        <v>99</v>
      </c>
      <c r="H1743" t="str">
        <f t="shared" si="370"/>
        <v>0</v>
      </c>
      <c r="I1743" t="str">
        <f t="shared" si="372"/>
        <v>00</v>
      </c>
      <c r="J1743" t="s">
        <v>511</v>
      </c>
      <c r="K1743" s="1">
        <v>8000</v>
      </c>
    </row>
    <row r="1744" spans="1:11" x14ac:dyDescent="0.35">
      <c r="A1744">
        <v>199</v>
      </c>
      <c r="B1744" t="str">
        <f t="shared" si="367"/>
        <v>41</v>
      </c>
      <c r="C1744">
        <v>6411</v>
      </c>
      <c r="D1744" t="str">
        <f>"01"</f>
        <v>01</v>
      </c>
      <c r="E1744" t="str">
        <f>"750"</f>
        <v>750</v>
      </c>
      <c r="F1744">
        <v>6</v>
      </c>
      <c r="G1744" t="str">
        <f t="shared" si="371"/>
        <v>99</v>
      </c>
      <c r="H1744" t="str">
        <f t="shared" si="370"/>
        <v>0</v>
      </c>
      <c r="I1744" t="str">
        <f t="shared" si="372"/>
        <v>00</v>
      </c>
      <c r="J1744" t="s">
        <v>512</v>
      </c>
      <c r="K1744" s="1">
        <v>4000</v>
      </c>
    </row>
    <row r="1745" spans="1:11" x14ac:dyDescent="0.35">
      <c r="A1745">
        <v>199</v>
      </c>
      <c r="B1745" t="str">
        <f t="shared" si="367"/>
        <v>41</v>
      </c>
      <c r="C1745">
        <v>6411</v>
      </c>
      <c r="D1745" t="str">
        <f>"03"</f>
        <v>03</v>
      </c>
      <c r="E1745" t="str">
        <f>"750"</f>
        <v>750</v>
      </c>
      <c r="F1745">
        <v>6</v>
      </c>
      <c r="G1745" t="str">
        <f t="shared" si="371"/>
        <v>99</v>
      </c>
      <c r="H1745" t="str">
        <f t="shared" si="370"/>
        <v>0</v>
      </c>
      <c r="I1745" t="str">
        <f t="shared" si="372"/>
        <v>00</v>
      </c>
      <c r="J1745" t="s">
        <v>513</v>
      </c>
      <c r="K1745" s="1">
        <v>4100</v>
      </c>
    </row>
    <row r="1746" spans="1:11" x14ac:dyDescent="0.35">
      <c r="A1746">
        <v>199</v>
      </c>
      <c r="B1746" t="str">
        <f t="shared" si="367"/>
        <v>41</v>
      </c>
      <c r="C1746">
        <v>6419</v>
      </c>
      <c r="D1746" t="str">
        <f>"00"</f>
        <v>00</v>
      </c>
      <c r="E1746" t="str">
        <f>"702"</f>
        <v>702</v>
      </c>
      <c r="F1746">
        <v>6</v>
      </c>
      <c r="G1746" t="str">
        <f t="shared" si="371"/>
        <v>99</v>
      </c>
      <c r="H1746" t="str">
        <f t="shared" si="370"/>
        <v>0</v>
      </c>
      <c r="I1746" t="str">
        <f t="shared" si="372"/>
        <v>00</v>
      </c>
      <c r="J1746" t="s">
        <v>514</v>
      </c>
      <c r="K1746" s="1">
        <v>12000</v>
      </c>
    </row>
    <row r="1747" spans="1:11" x14ac:dyDescent="0.35">
      <c r="A1747">
        <v>199</v>
      </c>
      <c r="B1747" t="str">
        <f t="shared" si="367"/>
        <v>41</v>
      </c>
      <c r="C1747">
        <v>6429</v>
      </c>
      <c r="D1747" t="str">
        <f>"00"</f>
        <v>00</v>
      </c>
      <c r="E1747" t="str">
        <f>"702"</f>
        <v>702</v>
      </c>
      <c r="F1747">
        <v>6</v>
      </c>
      <c r="G1747" t="str">
        <f t="shared" si="371"/>
        <v>99</v>
      </c>
      <c r="H1747" t="str">
        <f t="shared" si="370"/>
        <v>0</v>
      </c>
      <c r="I1747" t="str">
        <f t="shared" si="372"/>
        <v>00</v>
      </c>
      <c r="J1747" t="s">
        <v>409</v>
      </c>
      <c r="K1747" s="1">
        <v>25016</v>
      </c>
    </row>
    <row r="1748" spans="1:11" x14ac:dyDescent="0.35">
      <c r="A1748">
        <v>199</v>
      </c>
      <c r="B1748" t="str">
        <f t="shared" si="367"/>
        <v>41</v>
      </c>
      <c r="C1748">
        <v>6439</v>
      </c>
      <c r="D1748" t="str">
        <f>"00"</f>
        <v>00</v>
      </c>
      <c r="E1748" t="str">
        <f>"702"</f>
        <v>702</v>
      </c>
      <c r="F1748">
        <v>6</v>
      </c>
      <c r="G1748" t="str">
        <f t="shared" si="371"/>
        <v>99</v>
      </c>
      <c r="H1748" t="str">
        <f t="shared" si="370"/>
        <v>0</v>
      </c>
      <c r="I1748" t="str">
        <f t="shared" si="372"/>
        <v>00</v>
      </c>
      <c r="J1748" t="s">
        <v>515</v>
      </c>
      <c r="K1748" s="1">
        <v>35000</v>
      </c>
    </row>
    <row r="1749" spans="1:11" x14ac:dyDescent="0.35">
      <c r="A1749">
        <v>199</v>
      </c>
      <c r="B1749" t="str">
        <f t="shared" si="367"/>
        <v>41</v>
      </c>
      <c r="C1749">
        <v>6495</v>
      </c>
      <c r="D1749" t="str">
        <f>"00"</f>
        <v>00</v>
      </c>
      <c r="E1749" t="str">
        <f>"701"</f>
        <v>701</v>
      </c>
      <c r="F1749">
        <v>6</v>
      </c>
      <c r="G1749" t="str">
        <f t="shared" si="371"/>
        <v>99</v>
      </c>
      <c r="H1749" t="str">
        <f t="shared" si="370"/>
        <v>0</v>
      </c>
      <c r="I1749" t="str">
        <f t="shared" si="372"/>
        <v>00</v>
      </c>
      <c r="J1749" t="s">
        <v>353</v>
      </c>
      <c r="K1749" s="1">
        <v>2500</v>
      </c>
    </row>
    <row r="1750" spans="1:11" x14ac:dyDescent="0.35">
      <c r="A1750">
        <v>199</v>
      </c>
      <c r="B1750" t="str">
        <f t="shared" si="367"/>
        <v>41</v>
      </c>
      <c r="C1750">
        <v>6495</v>
      </c>
      <c r="D1750" t="str">
        <f>"00"</f>
        <v>00</v>
      </c>
      <c r="E1750" t="str">
        <f>"750"</f>
        <v>750</v>
      </c>
      <c r="F1750">
        <v>6</v>
      </c>
      <c r="G1750" t="str">
        <f t="shared" si="371"/>
        <v>99</v>
      </c>
      <c r="H1750" t="str">
        <f t="shared" si="370"/>
        <v>0</v>
      </c>
      <c r="I1750" t="str">
        <f t="shared" si="372"/>
        <v>00</v>
      </c>
      <c r="J1750" t="s">
        <v>353</v>
      </c>
      <c r="K1750" s="1">
        <v>1000</v>
      </c>
    </row>
    <row r="1751" spans="1:11" x14ac:dyDescent="0.35">
      <c r="A1751">
        <v>199</v>
      </c>
      <c r="B1751" t="str">
        <f t="shared" si="367"/>
        <v>41</v>
      </c>
      <c r="C1751">
        <v>6495</v>
      </c>
      <c r="D1751" t="str">
        <f>"03"</f>
        <v>03</v>
      </c>
      <c r="E1751" t="str">
        <f>"750"</f>
        <v>750</v>
      </c>
      <c r="F1751">
        <v>6</v>
      </c>
      <c r="G1751" t="str">
        <f t="shared" si="371"/>
        <v>99</v>
      </c>
      <c r="H1751" t="str">
        <f t="shared" si="370"/>
        <v>0</v>
      </c>
      <c r="I1751" t="str">
        <f t="shared" si="372"/>
        <v>00</v>
      </c>
      <c r="J1751" t="s">
        <v>516</v>
      </c>
      <c r="K1751" s="1">
        <v>2720</v>
      </c>
    </row>
    <row r="1752" spans="1:11" x14ac:dyDescent="0.35">
      <c r="A1752">
        <v>199</v>
      </c>
      <c r="B1752" t="str">
        <f t="shared" si="367"/>
        <v>41</v>
      </c>
      <c r="C1752">
        <v>6499</v>
      </c>
      <c r="D1752" t="str">
        <f>"00"</f>
        <v>00</v>
      </c>
      <c r="E1752" t="str">
        <f>"701"</f>
        <v>701</v>
      </c>
      <c r="F1752">
        <v>6</v>
      </c>
      <c r="G1752" t="str">
        <f t="shared" si="371"/>
        <v>99</v>
      </c>
      <c r="H1752" t="str">
        <f t="shared" si="370"/>
        <v>0</v>
      </c>
      <c r="I1752" t="str">
        <f t="shared" si="372"/>
        <v>00</v>
      </c>
      <c r="J1752" t="s">
        <v>517</v>
      </c>
      <c r="K1752" s="1">
        <v>30000</v>
      </c>
    </row>
    <row r="1753" spans="1:11" x14ac:dyDescent="0.35">
      <c r="A1753">
        <v>199</v>
      </c>
      <c r="B1753" t="str">
        <f t="shared" si="367"/>
        <v>41</v>
      </c>
      <c r="C1753">
        <v>6499</v>
      </c>
      <c r="D1753" t="str">
        <f>"00"</f>
        <v>00</v>
      </c>
      <c r="E1753" t="str">
        <f>"702"</f>
        <v>702</v>
      </c>
      <c r="F1753">
        <v>6</v>
      </c>
      <c r="G1753" t="str">
        <f t="shared" si="371"/>
        <v>99</v>
      </c>
      <c r="H1753" t="str">
        <f t="shared" si="370"/>
        <v>0</v>
      </c>
      <c r="I1753" t="str">
        <f t="shared" si="372"/>
        <v>00</v>
      </c>
      <c r="J1753" t="s">
        <v>518</v>
      </c>
      <c r="K1753" s="1">
        <v>13000</v>
      </c>
    </row>
    <row r="1754" spans="1:11" x14ac:dyDescent="0.35">
      <c r="A1754">
        <v>199</v>
      </c>
      <c r="B1754" t="str">
        <f t="shared" si="367"/>
        <v>41</v>
      </c>
      <c r="C1754">
        <v>6499</v>
      </c>
      <c r="D1754" t="str">
        <f>"00"</f>
        <v>00</v>
      </c>
      <c r="E1754" t="str">
        <f>"750"</f>
        <v>750</v>
      </c>
      <c r="F1754">
        <v>6</v>
      </c>
      <c r="G1754" t="str">
        <f t="shared" si="371"/>
        <v>99</v>
      </c>
      <c r="H1754" t="str">
        <f t="shared" si="370"/>
        <v>0</v>
      </c>
      <c r="I1754" t="str">
        <f t="shared" si="372"/>
        <v>00</v>
      </c>
      <c r="J1754" t="s">
        <v>519</v>
      </c>
      <c r="K1754" s="1">
        <v>20000</v>
      </c>
    </row>
    <row r="1755" spans="1:11" x14ac:dyDescent="0.35">
      <c r="A1755">
        <v>199</v>
      </c>
      <c r="B1755" t="str">
        <f t="shared" si="367"/>
        <v>41</v>
      </c>
      <c r="C1755">
        <v>6499</v>
      </c>
      <c r="D1755" t="str">
        <f>"01"</f>
        <v>01</v>
      </c>
      <c r="E1755" t="str">
        <f>"750"</f>
        <v>750</v>
      </c>
      <c r="F1755">
        <v>6</v>
      </c>
      <c r="G1755" t="str">
        <f t="shared" si="371"/>
        <v>99</v>
      </c>
      <c r="H1755" t="str">
        <f t="shared" si="370"/>
        <v>0</v>
      </c>
      <c r="I1755" t="str">
        <f t="shared" si="372"/>
        <v>00</v>
      </c>
      <c r="J1755" t="s">
        <v>520</v>
      </c>
      <c r="K1755" s="1">
        <v>3000</v>
      </c>
    </row>
    <row r="1756" spans="1:11" x14ac:dyDescent="0.35">
      <c r="A1756">
        <v>199</v>
      </c>
      <c r="B1756" t="str">
        <f t="shared" si="367"/>
        <v>41</v>
      </c>
      <c r="C1756">
        <v>6499</v>
      </c>
      <c r="D1756" t="str">
        <f>"03"</f>
        <v>03</v>
      </c>
      <c r="E1756" t="str">
        <f>"750"</f>
        <v>750</v>
      </c>
      <c r="F1756">
        <v>6</v>
      </c>
      <c r="G1756" t="str">
        <f t="shared" si="371"/>
        <v>99</v>
      </c>
      <c r="H1756" t="str">
        <f t="shared" si="370"/>
        <v>0</v>
      </c>
      <c r="I1756" t="str">
        <f t="shared" si="372"/>
        <v>00</v>
      </c>
      <c r="J1756" t="s">
        <v>521</v>
      </c>
      <c r="K1756">
        <v>0</v>
      </c>
    </row>
    <row r="1757" spans="1:11" x14ac:dyDescent="0.35">
      <c r="A1757">
        <v>199</v>
      </c>
      <c r="B1757" t="str">
        <f t="shared" si="367"/>
        <v>41</v>
      </c>
      <c r="C1757">
        <v>6499</v>
      </c>
      <c r="D1757" t="str">
        <f>"03"</f>
        <v>03</v>
      </c>
      <c r="E1757" t="str">
        <f>"750"</f>
        <v>750</v>
      </c>
      <c r="F1757">
        <v>6</v>
      </c>
      <c r="G1757" t="str">
        <f t="shared" si="371"/>
        <v>99</v>
      </c>
      <c r="H1757" t="str">
        <f>"R"</f>
        <v>R</v>
      </c>
      <c r="I1757" t="str">
        <f t="shared" si="372"/>
        <v>00</v>
      </c>
      <c r="J1757" t="s">
        <v>522</v>
      </c>
      <c r="K1757" s="1">
        <v>10000</v>
      </c>
    </row>
    <row r="1758" spans="1:11" x14ac:dyDescent="0.35">
      <c r="A1758">
        <v>199</v>
      </c>
      <c r="B1758" t="str">
        <f t="shared" ref="B1758:B1789" si="373">"51"</f>
        <v>51</v>
      </c>
      <c r="C1758">
        <v>6119</v>
      </c>
      <c r="D1758" t="str">
        <f t="shared" ref="D1758:D1771" si="374">"00"</f>
        <v>00</v>
      </c>
      <c r="E1758" t="str">
        <f>"999"</f>
        <v>999</v>
      </c>
      <c r="F1758">
        <v>6</v>
      </c>
      <c r="G1758" t="str">
        <f t="shared" si="371"/>
        <v>99</v>
      </c>
      <c r="H1758" t="str">
        <f>"0"</f>
        <v>0</v>
      </c>
      <c r="I1758" t="str">
        <f t="shared" si="372"/>
        <v>00</v>
      </c>
      <c r="J1758" t="s">
        <v>132</v>
      </c>
      <c r="K1758" s="1">
        <v>31518</v>
      </c>
    </row>
    <row r="1759" spans="1:11" x14ac:dyDescent="0.35">
      <c r="A1759">
        <v>199</v>
      </c>
      <c r="B1759" t="str">
        <f t="shared" si="373"/>
        <v>51</v>
      </c>
      <c r="C1759">
        <v>6121</v>
      </c>
      <c r="D1759" t="str">
        <f t="shared" si="374"/>
        <v>00</v>
      </c>
      <c r="E1759" t="str">
        <f>"999"</f>
        <v>999</v>
      </c>
      <c r="F1759">
        <v>6</v>
      </c>
      <c r="G1759" t="str">
        <f t="shared" si="371"/>
        <v>99</v>
      </c>
      <c r="H1759" t="str">
        <f>"P"</f>
        <v>P</v>
      </c>
      <c r="I1759" t="str">
        <f t="shared" si="372"/>
        <v>00</v>
      </c>
      <c r="J1759" t="s">
        <v>523</v>
      </c>
      <c r="K1759" s="1">
        <v>216800</v>
      </c>
    </row>
    <row r="1760" spans="1:11" x14ac:dyDescent="0.35">
      <c r="A1760">
        <v>199</v>
      </c>
      <c r="B1760" t="str">
        <f t="shared" si="373"/>
        <v>51</v>
      </c>
      <c r="C1760">
        <v>6121</v>
      </c>
      <c r="D1760" t="str">
        <f t="shared" si="374"/>
        <v>00</v>
      </c>
      <c r="E1760" t="str">
        <f>"999"</f>
        <v>999</v>
      </c>
      <c r="F1760">
        <v>6</v>
      </c>
      <c r="G1760" t="str">
        <f t="shared" si="371"/>
        <v>99</v>
      </c>
      <c r="H1760" t="str">
        <f>"R"</f>
        <v>R</v>
      </c>
      <c r="I1760" t="str">
        <f t="shared" si="372"/>
        <v>00</v>
      </c>
      <c r="J1760" t="s">
        <v>524</v>
      </c>
      <c r="K1760" s="1">
        <v>125000</v>
      </c>
    </row>
    <row r="1761" spans="1:11" x14ac:dyDescent="0.35">
      <c r="A1761">
        <v>199</v>
      </c>
      <c r="B1761" t="str">
        <f t="shared" si="373"/>
        <v>51</v>
      </c>
      <c r="C1761">
        <v>6122</v>
      </c>
      <c r="D1761" t="str">
        <f t="shared" si="374"/>
        <v>00</v>
      </c>
      <c r="E1761" t="str">
        <f>"999"</f>
        <v>999</v>
      </c>
      <c r="F1761">
        <v>6</v>
      </c>
      <c r="G1761" t="str">
        <f t="shared" ref="G1761:G1792" si="375">"99"</f>
        <v>99</v>
      </c>
      <c r="H1761" t="str">
        <f>"P"</f>
        <v>P</v>
      </c>
      <c r="I1761" t="str">
        <f t="shared" si="372"/>
        <v>00</v>
      </c>
      <c r="J1761" t="s">
        <v>525</v>
      </c>
      <c r="K1761" s="1">
        <v>30000</v>
      </c>
    </row>
    <row r="1762" spans="1:11" x14ac:dyDescent="0.35">
      <c r="A1762">
        <v>199</v>
      </c>
      <c r="B1762" t="str">
        <f t="shared" si="373"/>
        <v>51</v>
      </c>
      <c r="C1762">
        <v>6129</v>
      </c>
      <c r="D1762" t="str">
        <f t="shared" si="374"/>
        <v>00</v>
      </c>
      <c r="E1762" t="str">
        <f>"001"</f>
        <v>001</v>
      </c>
      <c r="F1762">
        <v>6</v>
      </c>
      <c r="G1762" t="str">
        <f t="shared" si="375"/>
        <v>99</v>
      </c>
      <c r="H1762" t="str">
        <f t="shared" ref="H1762:H1782" si="376">"0"</f>
        <v>0</v>
      </c>
      <c r="I1762" t="str">
        <f t="shared" si="372"/>
        <v>00</v>
      </c>
      <c r="J1762" t="s">
        <v>146</v>
      </c>
      <c r="K1762" s="1">
        <v>280621</v>
      </c>
    </row>
    <row r="1763" spans="1:11" x14ac:dyDescent="0.35">
      <c r="A1763">
        <v>199</v>
      </c>
      <c r="B1763" t="str">
        <f t="shared" si="373"/>
        <v>51</v>
      </c>
      <c r="C1763">
        <v>6129</v>
      </c>
      <c r="D1763" t="str">
        <f t="shared" si="374"/>
        <v>00</v>
      </c>
      <c r="E1763" t="str">
        <f>"041"</f>
        <v>041</v>
      </c>
      <c r="F1763">
        <v>6</v>
      </c>
      <c r="G1763" t="str">
        <f t="shared" si="375"/>
        <v>99</v>
      </c>
      <c r="H1763" t="str">
        <f t="shared" si="376"/>
        <v>0</v>
      </c>
      <c r="I1763" t="str">
        <f t="shared" si="372"/>
        <v>00</v>
      </c>
      <c r="J1763" t="s">
        <v>146</v>
      </c>
      <c r="K1763" s="1">
        <v>165047</v>
      </c>
    </row>
    <row r="1764" spans="1:11" x14ac:dyDescent="0.35">
      <c r="A1764">
        <v>199</v>
      </c>
      <c r="B1764" t="str">
        <f t="shared" si="373"/>
        <v>51</v>
      </c>
      <c r="C1764">
        <v>6129</v>
      </c>
      <c r="D1764" t="str">
        <f t="shared" si="374"/>
        <v>00</v>
      </c>
      <c r="E1764" t="str">
        <f>"042"</f>
        <v>042</v>
      </c>
      <c r="F1764">
        <v>6</v>
      </c>
      <c r="G1764" t="str">
        <f t="shared" si="375"/>
        <v>99</v>
      </c>
      <c r="H1764" t="str">
        <f t="shared" si="376"/>
        <v>0</v>
      </c>
      <c r="I1764" t="str">
        <f t="shared" si="372"/>
        <v>00</v>
      </c>
      <c r="J1764" t="s">
        <v>146</v>
      </c>
      <c r="K1764" s="1">
        <v>98402</v>
      </c>
    </row>
    <row r="1765" spans="1:11" x14ac:dyDescent="0.35">
      <c r="A1765">
        <v>199</v>
      </c>
      <c r="B1765" t="str">
        <f t="shared" si="373"/>
        <v>51</v>
      </c>
      <c r="C1765">
        <v>6129</v>
      </c>
      <c r="D1765" t="str">
        <f t="shared" si="374"/>
        <v>00</v>
      </c>
      <c r="E1765" t="str">
        <f>"101"</f>
        <v>101</v>
      </c>
      <c r="F1765">
        <v>6</v>
      </c>
      <c r="G1765" t="str">
        <f t="shared" si="375"/>
        <v>99</v>
      </c>
      <c r="H1765" t="str">
        <f t="shared" si="376"/>
        <v>0</v>
      </c>
      <c r="I1765" t="str">
        <f t="shared" si="372"/>
        <v>00</v>
      </c>
      <c r="J1765" t="s">
        <v>146</v>
      </c>
      <c r="K1765" s="1">
        <v>112780</v>
      </c>
    </row>
    <row r="1766" spans="1:11" x14ac:dyDescent="0.35">
      <c r="A1766">
        <v>199</v>
      </c>
      <c r="B1766" t="str">
        <f t="shared" si="373"/>
        <v>51</v>
      </c>
      <c r="C1766">
        <v>6129</v>
      </c>
      <c r="D1766" t="str">
        <f t="shared" si="374"/>
        <v>00</v>
      </c>
      <c r="E1766" t="str">
        <f>"102"</f>
        <v>102</v>
      </c>
      <c r="F1766">
        <v>6</v>
      </c>
      <c r="G1766" t="str">
        <f t="shared" si="375"/>
        <v>99</v>
      </c>
      <c r="H1766" t="str">
        <f t="shared" si="376"/>
        <v>0</v>
      </c>
      <c r="I1766" t="str">
        <f t="shared" si="372"/>
        <v>00</v>
      </c>
      <c r="J1766" t="s">
        <v>146</v>
      </c>
      <c r="K1766" s="1">
        <v>124838</v>
      </c>
    </row>
    <row r="1767" spans="1:11" x14ac:dyDescent="0.35">
      <c r="A1767">
        <v>199</v>
      </c>
      <c r="B1767" t="str">
        <f t="shared" si="373"/>
        <v>51</v>
      </c>
      <c r="C1767">
        <v>6129</v>
      </c>
      <c r="D1767" t="str">
        <f t="shared" si="374"/>
        <v>00</v>
      </c>
      <c r="E1767" t="str">
        <f>"103"</f>
        <v>103</v>
      </c>
      <c r="F1767">
        <v>6</v>
      </c>
      <c r="G1767" t="str">
        <f t="shared" si="375"/>
        <v>99</v>
      </c>
      <c r="H1767" t="str">
        <f t="shared" si="376"/>
        <v>0</v>
      </c>
      <c r="I1767" t="str">
        <f t="shared" si="372"/>
        <v>00</v>
      </c>
      <c r="J1767" t="s">
        <v>146</v>
      </c>
      <c r="K1767" s="1">
        <v>104152</v>
      </c>
    </row>
    <row r="1768" spans="1:11" x14ac:dyDescent="0.35">
      <c r="A1768">
        <v>199</v>
      </c>
      <c r="B1768" t="str">
        <f t="shared" si="373"/>
        <v>51</v>
      </c>
      <c r="C1768">
        <v>6129</v>
      </c>
      <c r="D1768" t="str">
        <f t="shared" si="374"/>
        <v>00</v>
      </c>
      <c r="E1768" t="str">
        <f>"105"</f>
        <v>105</v>
      </c>
      <c r="F1768">
        <v>6</v>
      </c>
      <c r="G1768" t="str">
        <f t="shared" si="375"/>
        <v>99</v>
      </c>
      <c r="H1768" t="str">
        <f t="shared" si="376"/>
        <v>0</v>
      </c>
      <c r="I1768" t="str">
        <f t="shared" si="372"/>
        <v>00</v>
      </c>
      <c r="J1768" t="s">
        <v>146</v>
      </c>
      <c r="K1768" s="1">
        <v>74284</v>
      </c>
    </row>
    <row r="1769" spans="1:11" x14ac:dyDescent="0.35">
      <c r="A1769">
        <v>199</v>
      </c>
      <c r="B1769" t="str">
        <f t="shared" si="373"/>
        <v>51</v>
      </c>
      <c r="C1769">
        <v>6129</v>
      </c>
      <c r="D1769" t="str">
        <f t="shared" si="374"/>
        <v>00</v>
      </c>
      <c r="E1769" t="str">
        <f>"107"</f>
        <v>107</v>
      </c>
      <c r="F1769">
        <v>6</v>
      </c>
      <c r="G1769" t="str">
        <f t="shared" si="375"/>
        <v>99</v>
      </c>
      <c r="H1769" t="str">
        <f t="shared" si="376"/>
        <v>0</v>
      </c>
      <c r="I1769" t="str">
        <f t="shared" si="372"/>
        <v>00</v>
      </c>
      <c r="J1769" t="s">
        <v>146</v>
      </c>
      <c r="K1769" s="1">
        <v>135808</v>
      </c>
    </row>
    <row r="1770" spans="1:11" x14ac:dyDescent="0.35">
      <c r="A1770">
        <v>199</v>
      </c>
      <c r="B1770" t="str">
        <f t="shared" si="373"/>
        <v>51</v>
      </c>
      <c r="C1770">
        <v>6129</v>
      </c>
      <c r="D1770" t="str">
        <f t="shared" si="374"/>
        <v>00</v>
      </c>
      <c r="E1770" t="str">
        <f>"999"</f>
        <v>999</v>
      </c>
      <c r="F1770">
        <v>6</v>
      </c>
      <c r="G1770" t="str">
        <f t="shared" si="375"/>
        <v>99</v>
      </c>
      <c r="H1770" t="str">
        <f t="shared" si="376"/>
        <v>0</v>
      </c>
      <c r="I1770" t="str">
        <f t="shared" si="372"/>
        <v>00</v>
      </c>
      <c r="J1770" t="s">
        <v>146</v>
      </c>
      <c r="K1770" s="1">
        <v>122000</v>
      </c>
    </row>
    <row r="1771" spans="1:11" x14ac:dyDescent="0.35">
      <c r="A1771">
        <v>199</v>
      </c>
      <c r="B1771" t="str">
        <f t="shared" si="373"/>
        <v>51</v>
      </c>
      <c r="C1771">
        <v>6129</v>
      </c>
      <c r="D1771" t="str">
        <f t="shared" si="374"/>
        <v>00</v>
      </c>
      <c r="E1771" t="str">
        <f>"999"</f>
        <v>999</v>
      </c>
      <c r="F1771">
        <v>6</v>
      </c>
      <c r="G1771" t="str">
        <f t="shared" si="375"/>
        <v>99</v>
      </c>
      <c r="H1771" t="str">
        <f t="shared" si="376"/>
        <v>0</v>
      </c>
      <c r="I1771" t="str">
        <f>"08"</f>
        <v>08</v>
      </c>
      <c r="J1771" t="s">
        <v>146</v>
      </c>
      <c r="K1771" s="1">
        <v>42475</v>
      </c>
    </row>
    <row r="1772" spans="1:11" x14ac:dyDescent="0.35">
      <c r="A1772">
        <v>199</v>
      </c>
      <c r="B1772" t="str">
        <f t="shared" si="373"/>
        <v>51</v>
      </c>
      <c r="C1772">
        <v>6129</v>
      </c>
      <c r="D1772" t="str">
        <f>"01"</f>
        <v>01</v>
      </c>
      <c r="E1772" t="str">
        <f>"999"</f>
        <v>999</v>
      </c>
      <c r="F1772">
        <v>6</v>
      </c>
      <c r="G1772" t="str">
        <f t="shared" si="375"/>
        <v>99</v>
      </c>
      <c r="H1772" t="str">
        <f t="shared" si="376"/>
        <v>0</v>
      </c>
      <c r="I1772" t="str">
        <f t="shared" ref="I1772:I1781" si="377">"00"</f>
        <v>00</v>
      </c>
      <c r="J1772" t="s">
        <v>146</v>
      </c>
      <c r="K1772" s="1">
        <v>674715</v>
      </c>
    </row>
    <row r="1773" spans="1:11" x14ac:dyDescent="0.35">
      <c r="A1773">
        <v>199</v>
      </c>
      <c r="B1773" t="str">
        <f t="shared" si="373"/>
        <v>51</v>
      </c>
      <c r="C1773">
        <v>6141</v>
      </c>
      <c r="D1773" t="str">
        <f t="shared" ref="D1773:D1783" si="378">"00"</f>
        <v>00</v>
      </c>
      <c r="E1773" t="str">
        <f>"001"</f>
        <v>001</v>
      </c>
      <c r="F1773">
        <v>6</v>
      </c>
      <c r="G1773" t="str">
        <f t="shared" si="375"/>
        <v>99</v>
      </c>
      <c r="H1773" t="str">
        <f t="shared" si="376"/>
        <v>0</v>
      </c>
      <c r="I1773" t="str">
        <f t="shared" si="377"/>
        <v>00</v>
      </c>
      <c r="J1773" t="s">
        <v>23</v>
      </c>
      <c r="K1773" s="1">
        <v>3737.44</v>
      </c>
    </row>
    <row r="1774" spans="1:11" x14ac:dyDescent="0.35">
      <c r="A1774">
        <v>199</v>
      </c>
      <c r="B1774" t="str">
        <f t="shared" si="373"/>
        <v>51</v>
      </c>
      <c r="C1774">
        <v>6141</v>
      </c>
      <c r="D1774" t="str">
        <f t="shared" si="378"/>
        <v>00</v>
      </c>
      <c r="E1774" t="str">
        <f>"041"</f>
        <v>041</v>
      </c>
      <c r="F1774">
        <v>6</v>
      </c>
      <c r="G1774" t="str">
        <f t="shared" si="375"/>
        <v>99</v>
      </c>
      <c r="H1774" t="str">
        <f t="shared" si="376"/>
        <v>0</v>
      </c>
      <c r="I1774" t="str">
        <f t="shared" si="377"/>
        <v>00</v>
      </c>
      <c r="J1774" t="s">
        <v>23</v>
      </c>
      <c r="K1774" s="1">
        <v>2190.73</v>
      </c>
    </row>
    <row r="1775" spans="1:11" x14ac:dyDescent="0.35">
      <c r="A1775">
        <v>199</v>
      </c>
      <c r="B1775" t="str">
        <f t="shared" si="373"/>
        <v>51</v>
      </c>
      <c r="C1775">
        <v>6141</v>
      </c>
      <c r="D1775" t="str">
        <f t="shared" si="378"/>
        <v>00</v>
      </c>
      <c r="E1775" t="str">
        <f>"042"</f>
        <v>042</v>
      </c>
      <c r="F1775">
        <v>6</v>
      </c>
      <c r="G1775" t="str">
        <f t="shared" si="375"/>
        <v>99</v>
      </c>
      <c r="H1775" t="str">
        <f t="shared" si="376"/>
        <v>0</v>
      </c>
      <c r="I1775" t="str">
        <f t="shared" si="377"/>
        <v>00</v>
      </c>
      <c r="J1775" t="s">
        <v>23</v>
      </c>
      <c r="K1775" s="1">
        <v>1326.95</v>
      </c>
    </row>
    <row r="1776" spans="1:11" x14ac:dyDescent="0.35">
      <c r="A1776">
        <v>199</v>
      </c>
      <c r="B1776" t="str">
        <f t="shared" si="373"/>
        <v>51</v>
      </c>
      <c r="C1776">
        <v>6141</v>
      </c>
      <c r="D1776" t="str">
        <f t="shared" si="378"/>
        <v>00</v>
      </c>
      <c r="E1776" t="str">
        <f>"101"</f>
        <v>101</v>
      </c>
      <c r="F1776">
        <v>6</v>
      </c>
      <c r="G1776" t="str">
        <f t="shared" si="375"/>
        <v>99</v>
      </c>
      <c r="H1776" t="str">
        <f t="shared" si="376"/>
        <v>0</v>
      </c>
      <c r="I1776" t="str">
        <f t="shared" si="377"/>
        <v>00</v>
      </c>
      <c r="J1776" t="s">
        <v>23</v>
      </c>
      <c r="K1776" s="1">
        <v>1585.3</v>
      </c>
    </row>
    <row r="1777" spans="1:11" x14ac:dyDescent="0.35">
      <c r="A1777">
        <v>199</v>
      </c>
      <c r="B1777" t="str">
        <f t="shared" si="373"/>
        <v>51</v>
      </c>
      <c r="C1777">
        <v>6141</v>
      </c>
      <c r="D1777" t="str">
        <f t="shared" si="378"/>
        <v>00</v>
      </c>
      <c r="E1777" t="str">
        <f>"102"</f>
        <v>102</v>
      </c>
      <c r="F1777">
        <v>6</v>
      </c>
      <c r="G1777" t="str">
        <f t="shared" si="375"/>
        <v>99</v>
      </c>
      <c r="H1777" t="str">
        <f t="shared" si="376"/>
        <v>0</v>
      </c>
      <c r="I1777" t="str">
        <f t="shared" si="377"/>
        <v>00</v>
      </c>
      <c r="J1777" t="s">
        <v>23</v>
      </c>
      <c r="K1777" s="1">
        <v>1619.8</v>
      </c>
    </row>
    <row r="1778" spans="1:11" x14ac:dyDescent="0.35">
      <c r="A1778">
        <v>199</v>
      </c>
      <c r="B1778" t="str">
        <f t="shared" si="373"/>
        <v>51</v>
      </c>
      <c r="C1778">
        <v>6141</v>
      </c>
      <c r="D1778" t="str">
        <f t="shared" si="378"/>
        <v>00</v>
      </c>
      <c r="E1778" t="str">
        <f>"103"</f>
        <v>103</v>
      </c>
      <c r="F1778">
        <v>6</v>
      </c>
      <c r="G1778" t="str">
        <f t="shared" si="375"/>
        <v>99</v>
      </c>
      <c r="H1778" t="str">
        <f t="shared" si="376"/>
        <v>0</v>
      </c>
      <c r="I1778" t="str">
        <f t="shared" si="377"/>
        <v>00</v>
      </c>
      <c r="J1778" t="s">
        <v>23</v>
      </c>
      <c r="K1778" s="1">
        <v>1367.06</v>
      </c>
    </row>
    <row r="1779" spans="1:11" x14ac:dyDescent="0.35">
      <c r="A1779">
        <v>199</v>
      </c>
      <c r="B1779" t="str">
        <f t="shared" si="373"/>
        <v>51</v>
      </c>
      <c r="C1779">
        <v>6141</v>
      </c>
      <c r="D1779" t="str">
        <f t="shared" si="378"/>
        <v>00</v>
      </c>
      <c r="E1779" t="str">
        <f>"105"</f>
        <v>105</v>
      </c>
      <c r="F1779">
        <v>6</v>
      </c>
      <c r="G1779" t="str">
        <f t="shared" si="375"/>
        <v>99</v>
      </c>
      <c r="H1779" t="str">
        <f t="shared" si="376"/>
        <v>0</v>
      </c>
      <c r="I1779" t="str">
        <f t="shared" si="377"/>
        <v>00</v>
      </c>
      <c r="J1779" t="s">
        <v>23</v>
      </c>
      <c r="K1779">
        <v>941.2</v>
      </c>
    </row>
    <row r="1780" spans="1:11" x14ac:dyDescent="0.35">
      <c r="A1780">
        <v>199</v>
      </c>
      <c r="B1780" t="str">
        <f t="shared" si="373"/>
        <v>51</v>
      </c>
      <c r="C1780">
        <v>6141</v>
      </c>
      <c r="D1780" t="str">
        <f t="shared" si="378"/>
        <v>00</v>
      </c>
      <c r="E1780" t="str">
        <f>"107"</f>
        <v>107</v>
      </c>
      <c r="F1780">
        <v>6</v>
      </c>
      <c r="G1780" t="str">
        <f t="shared" si="375"/>
        <v>99</v>
      </c>
      <c r="H1780" t="str">
        <f t="shared" si="376"/>
        <v>0</v>
      </c>
      <c r="I1780" t="str">
        <f t="shared" si="377"/>
        <v>00</v>
      </c>
      <c r="J1780" t="s">
        <v>23</v>
      </c>
      <c r="K1780" s="1">
        <v>1784.36</v>
      </c>
    </row>
    <row r="1781" spans="1:11" x14ac:dyDescent="0.35">
      <c r="A1781">
        <v>199</v>
      </c>
      <c r="B1781" t="str">
        <f t="shared" si="373"/>
        <v>51</v>
      </c>
      <c r="C1781">
        <v>6141</v>
      </c>
      <c r="D1781" t="str">
        <f t="shared" si="378"/>
        <v>00</v>
      </c>
      <c r="E1781" t="str">
        <f>"999"</f>
        <v>999</v>
      </c>
      <c r="F1781">
        <v>6</v>
      </c>
      <c r="G1781" t="str">
        <f t="shared" si="375"/>
        <v>99</v>
      </c>
      <c r="H1781" t="str">
        <f t="shared" si="376"/>
        <v>0</v>
      </c>
      <c r="I1781" t="str">
        <f t="shared" si="377"/>
        <v>00</v>
      </c>
      <c r="J1781" t="s">
        <v>23</v>
      </c>
      <c r="K1781" s="1">
        <v>2075.73</v>
      </c>
    </row>
    <row r="1782" spans="1:11" x14ac:dyDescent="0.35">
      <c r="A1782">
        <v>199</v>
      </c>
      <c r="B1782" t="str">
        <f t="shared" si="373"/>
        <v>51</v>
      </c>
      <c r="C1782">
        <v>6141</v>
      </c>
      <c r="D1782" t="str">
        <f t="shared" si="378"/>
        <v>00</v>
      </c>
      <c r="E1782" t="str">
        <f>"999"</f>
        <v>999</v>
      </c>
      <c r="F1782">
        <v>6</v>
      </c>
      <c r="G1782" t="str">
        <f t="shared" si="375"/>
        <v>99</v>
      </c>
      <c r="H1782" t="str">
        <f t="shared" si="376"/>
        <v>0</v>
      </c>
      <c r="I1782" t="str">
        <f>"08"</f>
        <v>08</v>
      </c>
      <c r="J1782" t="s">
        <v>23</v>
      </c>
      <c r="K1782">
        <v>544.4</v>
      </c>
    </row>
    <row r="1783" spans="1:11" x14ac:dyDescent="0.35">
      <c r="A1783">
        <v>199</v>
      </c>
      <c r="B1783" t="str">
        <f t="shared" si="373"/>
        <v>51</v>
      </c>
      <c r="C1783">
        <v>6141</v>
      </c>
      <c r="D1783" t="str">
        <f t="shared" si="378"/>
        <v>00</v>
      </c>
      <c r="E1783" t="str">
        <f>"999"</f>
        <v>999</v>
      </c>
      <c r="F1783">
        <v>6</v>
      </c>
      <c r="G1783" t="str">
        <f t="shared" si="375"/>
        <v>99</v>
      </c>
      <c r="H1783" t="str">
        <f>"P"</f>
        <v>P</v>
      </c>
      <c r="I1783" t="str">
        <f t="shared" ref="I1783:I1793" si="379">"00"</f>
        <v>00</v>
      </c>
      <c r="J1783" t="s">
        <v>23</v>
      </c>
      <c r="K1783" s="1">
        <v>4000</v>
      </c>
    </row>
    <row r="1784" spans="1:11" x14ac:dyDescent="0.35">
      <c r="A1784">
        <v>199</v>
      </c>
      <c r="B1784" t="str">
        <f t="shared" si="373"/>
        <v>51</v>
      </c>
      <c r="C1784">
        <v>6141</v>
      </c>
      <c r="D1784" t="str">
        <f>"01"</f>
        <v>01</v>
      </c>
      <c r="E1784" t="str">
        <f>"999"</f>
        <v>999</v>
      </c>
      <c r="F1784">
        <v>6</v>
      </c>
      <c r="G1784" t="str">
        <f t="shared" si="375"/>
        <v>99</v>
      </c>
      <c r="H1784" t="str">
        <f t="shared" ref="H1784:H1805" si="380">"0"</f>
        <v>0</v>
      </c>
      <c r="I1784" t="str">
        <f t="shared" si="379"/>
        <v>00</v>
      </c>
      <c r="J1784" t="s">
        <v>23</v>
      </c>
      <c r="K1784" s="1">
        <v>8738.48</v>
      </c>
    </row>
    <row r="1785" spans="1:11" x14ac:dyDescent="0.35">
      <c r="A1785">
        <v>199</v>
      </c>
      <c r="B1785" t="str">
        <f t="shared" si="373"/>
        <v>51</v>
      </c>
      <c r="C1785">
        <v>6142</v>
      </c>
      <c r="D1785" t="str">
        <f t="shared" ref="D1785:D1794" si="381">"00"</f>
        <v>00</v>
      </c>
      <c r="E1785" t="str">
        <f>"001"</f>
        <v>001</v>
      </c>
      <c r="F1785">
        <v>6</v>
      </c>
      <c r="G1785" t="str">
        <f t="shared" si="375"/>
        <v>99</v>
      </c>
      <c r="H1785" t="str">
        <f t="shared" si="380"/>
        <v>0</v>
      </c>
      <c r="I1785" t="str">
        <f t="shared" si="379"/>
        <v>00</v>
      </c>
      <c r="J1785" t="s">
        <v>156</v>
      </c>
      <c r="K1785" s="1">
        <v>25380</v>
      </c>
    </row>
    <row r="1786" spans="1:11" x14ac:dyDescent="0.35">
      <c r="A1786">
        <v>199</v>
      </c>
      <c r="B1786" t="str">
        <f t="shared" si="373"/>
        <v>51</v>
      </c>
      <c r="C1786">
        <v>6142</v>
      </c>
      <c r="D1786" t="str">
        <f t="shared" si="381"/>
        <v>00</v>
      </c>
      <c r="E1786" t="str">
        <f>"041"</f>
        <v>041</v>
      </c>
      <c r="F1786">
        <v>6</v>
      </c>
      <c r="G1786" t="str">
        <f t="shared" si="375"/>
        <v>99</v>
      </c>
      <c r="H1786" t="str">
        <f t="shared" si="380"/>
        <v>0</v>
      </c>
      <c r="I1786" t="str">
        <f t="shared" si="379"/>
        <v>00</v>
      </c>
      <c r="J1786" t="s">
        <v>156</v>
      </c>
      <c r="K1786" s="1">
        <v>22560</v>
      </c>
    </row>
    <row r="1787" spans="1:11" x14ac:dyDescent="0.35">
      <c r="A1787">
        <v>199</v>
      </c>
      <c r="B1787" t="str">
        <f t="shared" si="373"/>
        <v>51</v>
      </c>
      <c r="C1787">
        <v>6142</v>
      </c>
      <c r="D1787" t="str">
        <f t="shared" si="381"/>
        <v>00</v>
      </c>
      <c r="E1787" t="str">
        <f>"042"</f>
        <v>042</v>
      </c>
      <c r="F1787">
        <v>6</v>
      </c>
      <c r="G1787" t="str">
        <f t="shared" si="375"/>
        <v>99</v>
      </c>
      <c r="H1787" t="str">
        <f t="shared" si="380"/>
        <v>0</v>
      </c>
      <c r="I1787" t="str">
        <f t="shared" si="379"/>
        <v>00</v>
      </c>
      <c r="J1787" t="s">
        <v>156</v>
      </c>
      <c r="K1787" s="1">
        <v>8460</v>
      </c>
    </row>
    <row r="1788" spans="1:11" x14ac:dyDescent="0.35">
      <c r="A1788">
        <v>199</v>
      </c>
      <c r="B1788" t="str">
        <f t="shared" si="373"/>
        <v>51</v>
      </c>
      <c r="C1788">
        <v>6142</v>
      </c>
      <c r="D1788" t="str">
        <f t="shared" si="381"/>
        <v>00</v>
      </c>
      <c r="E1788" t="str">
        <f>"101"</f>
        <v>101</v>
      </c>
      <c r="F1788">
        <v>6</v>
      </c>
      <c r="G1788" t="str">
        <f t="shared" si="375"/>
        <v>99</v>
      </c>
      <c r="H1788" t="str">
        <f t="shared" si="380"/>
        <v>0</v>
      </c>
      <c r="I1788" t="str">
        <f t="shared" si="379"/>
        <v>00</v>
      </c>
      <c r="J1788" t="s">
        <v>156</v>
      </c>
      <c r="K1788" s="1">
        <v>5640</v>
      </c>
    </row>
    <row r="1789" spans="1:11" x14ac:dyDescent="0.35">
      <c r="A1789">
        <v>199</v>
      </c>
      <c r="B1789" t="str">
        <f t="shared" si="373"/>
        <v>51</v>
      </c>
      <c r="C1789">
        <v>6142</v>
      </c>
      <c r="D1789" t="str">
        <f t="shared" si="381"/>
        <v>00</v>
      </c>
      <c r="E1789" t="str">
        <f>"102"</f>
        <v>102</v>
      </c>
      <c r="F1789">
        <v>6</v>
      </c>
      <c r="G1789" t="str">
        <f t="shared" si="375"/>
        <v>99</v>
      </c>
      <c r="H1789" t="str">
        <f t="shared" si="380"/>
        <v>0</v>
      </c>
      <c r="I1789" t="str">
        <f t="shared" si="379"/>
        <v>00</v>
      </c>
      <c r="J1789" t="s">
        <v>156</v>
      </c>
      <c r="K1789" s="1">
        <v>14100</v>
      </c>
    </row>
    <row r="1790" spans="1:11" x14ac:dyDescent="0.35">
      <c r="A1790">
        <v>199</v>
      </c>
      <c r="B1790" t="str">
        <f t="shared" ref="B1790:B1821" si="382">"51"</f>
        <v>51</v>
      </c>
      <c r="C1790">
        <v>6142</v>
      </c>
      <c r="D1790" t="str">
        <f t="shared" si="381"/>
        <v>00</v>
      </c>
      <c r="E1790" t="str">
        <f>"103"</f>
        <v>103</v>
      </c>
      <c r="F1790">
        <v>6</v>
      </c>
      <c r="G1790" t="str">
        <f t="shared" si="375"/>
        <v>99</v>
      </c>
      <c r="H1790" t="str">
        <f t="shared" si="380"/>
        <v>0</v>
      </c>
      <c r="I1790" t="str">
        <f t="shared" si="379"/>
        <v>00</v>
      </c>
      <c r="J1790" t="s">
        <v>156</v>
      </c>
      <c r="K1790" s="1">
        <v>8460</v>
      </c>
    </row>
    <row r="1791" spans="1:11" x14ac:dyDescent="0.35">
      <c r="A1791">
        <v>199</v>
      </c>
      <c r="B1791" t="str">
        <f t="shared" si="382"/>
        <v>51</v>
      </c>
      <c r="C1791">
        <v>6142</v>
      </c>
      <c r="D1791" t="str">
        <f t="shared" si="381"/>
        <v>00</v>
      </c>
      <c r="E1791" t="str">
        <f>"105"</f>
        <v>105</v>
      </c>
      <c r="F1791">
        <v>6</v>
      </c>
      <c r="G1791" t="str">
        <f t="shared" si="375"/>
        <v>99</v>
      </c>
      <c r="H1791" t="str">
        <f t="shared" si="380"/>
        <v>0</v>
      </c>
      <c r="I1791" t="str">
        <f t="shared" si="379"/>
        <v>00</v>
      </c>
      <c r="J1791" t="s">
        <v>156</v>
      </c>
      <c r="K1791" s="1">
        <v>5640</v>
      </c>
    </row>
    <row r="1792" spans="1:11" x14ac:dyDescent="0.35">
      <c r="A1792">
        <v>199</v>
      </c>
      <c r="B1792" t="str">
        <f t="shared" si="382"/>
        <v>51</v>
      </c>
      <c r="C1792">
        <v>6142</v>
      </c>
      <c r="D1792" t="str">
        <f t="shared" si="381"/>
        <v>00</v>
      </c>
      <c r="E1792" t="str">
        <f>"107"</f>
        <v>107</v>
      </c>
      <c r="F1792">
        <v>6</v>
      </c>
      <c r="G1792" t="str">
        <f t="shared" si="375"/>
        <v>99</v>
      </c>
      <c r="H1792" t="str">
        <f t="shared" si="380"/>
        <v>0</v>
      </c>
      <c r="I1792" t="str">
        <f t="shared" si="379"/>
        <v>00</v>
      </c>
      <c r="J1792" t="s">
        <v>156</v>
      </c>
      <c r="K1792" s="1">
        <v>14100</v>
      </c>
    </row>
    <row r="1793" spans="1:11" x14ac:dyDescent="0.35">
      <c r="A1793">
        <v>199</v>
      </c>
      <c r="B1793" t="str">
        <f t="shared" si="382"/>
        <v>51</v>
      </c>
      <c r="C1793">
        <v>6142</v>
      </c>
      <c r="D1793" t="str">
        <f t="shared" si="381"/>
        <v>00</v>
      </c>
      <c r="E1793" t="str">
        <f>"999"</f>
        <v>999</v>
      </c>
      <c r="F1793">
        <v>6</v>
      </c>
      <c r="G1793" t="str">
        <f t="shared" ref="G1793:G1820" si="383">"99"</f>
        <v>99</v>
      </c>
      <c r="H1793" t="str">
        <f t="shared" si="380"/>
        <v>0</v>
      </c>
      <c r="I1793" t="str">
        <f t="shared" si="379"/>
        <v>00</v>
      </c>
      <c r="J1793" t="s">
        <v>156</v>
      </c>
      <c r="K1793" s="1">
        <v>15039.99</v>
      </c>
    </row>
    <row r="1794" spans="1:11" x14ac:dyDescent="0.35">
      <c r="A1794">
        <v>199</v>
      </c>
      <c r="B1794" t="str">
        <f t="shared" si="382"/>
        <v>51</v>
      </c>
      <c r="C1794">
        <v>6142</v>
      </c>
      <c r="D1794" t="str">
        <f t="shared" si="381"/>
        <v>00</v>
      </c>
      <c r="E1794" t="str">
        <f>"999"</f>
        <v>999</v>
      </c>
      <c r="F1794">
        <v>6</v>
      </c>
      <c r="G1794" t="str">
        <f t="shared" si="383"/>
        <v>99</v>
      </c>
      <c r="H1794" t="str">
        <f t="shared" si="380"/>
        <v>0</v>
      </c>
      <c r="I1794" t="str">
        <f>"08"</f>
        <v>08</v>
      </c>
      <c r="J1794" t="s">
        <v>156</v>
      </c>
      <c r="K1794" s="1">
        <v>2820</v>
      </c>
    </row>
    <row r="1795" spans="1:11" x14ac:dyDescent="0.35">
      <c r="A1795">
        <v>199</v>
      </c>
      <c r="B1795" t="str">
        <f t="shared" si="382"/>
        <v>51</v>
      </c>
      <c r="C1795">
        <v>6142</v>
      </c>
      <c r="D1795" t="str">
        <f>"01"</f>
        <v>01</v>
      </c>
      <c r="E1795" t="str">
        <f>"999"</f>
        <v>999</v>
      </c>
      <c r="F1795">
        <v>6</v>
      </c>
      <c r="G1795" t="str">
        <f t="shared" si="383"/>
        <v>99</v>
      </c>
      <c r="H1795" t="str">
        <f t="shared" si="380"/>
        <v>0</v>
      </c>
      <c r="I1795" t="str">
        <f t="shared" ref="I1795:I1804" si="384">"00"</f>
        <v>00</v>
      </c>
      <c r="J1795" t="s">
        <v>156</v>
      </c>
      <c r="K1795" s="1">
        <v>53580</v>
      </c>
    </row>
    <row r="1796" spans="1:11" x14ac:dyDescent="0.35">
      <c r="A1796">
        <v>199</v>
      </c>
      <c r="B1796" t="str">
        <f t="shared" si="382"/>
        <v>51</v>
      </c>
      <c r="C1796">
        <v>6143</v>
      </c>
      <c r="D1796" t="str">
        <f t="shared" ref="D1796:D1806" si="385">"00"</f>
        <v>00</v>
      </c>
      <c r="E1796" t="str">
        <f>"001"</f>
        <v>001</v>
      </c>
      <c r="F1796">
        <v>6</v>
      </c>
      <c r="G1796" t="str">
        <f t="shared" si="383"/>
        <v>99</v>
      </c>
      <c r="H1796" t="str">
        <f t="shared" si="380"/>
        <v>0</v>
      </c>
      <c r="I1796" t="str">
        <f t="shared" si="384"/>
        <v>00</v>
      </c>
      <c r="J1796" t="s">
        <v>24</v>
      </c>
      <c r="K1796" s="1">
        <v>2517.7199999999998</v>
      </c>
    </row>
    <row r="1797" spans="1:11" x14ac:dyDescent="0.35">
      <c r="A1797">
        <v>199</v>
      </c>
      <c r="B1797" t="str">
        <f t="shared" si="382"/>
        <v>51</v>
      </c>
      <c r="C1797">
        <v>6143</v>
      </c>
      <c r="D1797" t="str">
        <f t="shared" si="385"/>
        <v>00</v>
      </c>
      <c r="E1797" t="str">
        <f>"041"</f>
        <v>041</v>
      </c>
      <c r="F1797">
        <v>6</v>
      </c>
      <c r="G1797" t="str">
        <f t="shared" si="383"/>
        <v>99</v>
      </c>
      <c r="H1797" t="str">
        <f t="shared" si="380"/>
        <v>0</v>
      </c>
      <c r="I1797" t="str">
        <f t="shared" si="384"/>
        <v>00</v>
      </c>
      <c r="J1797" t="s">
        <v>24</v>
      </c>
      <c r="K1797" s="1">
        <v>1412.27</v>
      </c>
    </row>
    <row r="1798" spans="1:11" x14ac:dyDescent="0.35">
      <c r="A1798">
        <v>199</v>
      </c>
      <c r="B1798" t="str">
        <f t="shared" si="382"/>
        <v>51</v>
      </c>
      <c r="C1798">
        <v>6143</v>
      </c>
      <c r="D1798" t="str">
        <f t="shared" si="385"/>
        <v>00</v>
      </c>
      <c r="E1798" t="str">
        <f>"042"</f>
        <v>042</v>
      </c>
      <c r="F1798">
        <v>6</v>
      </c>
      <c r="G1798" t="str">
        <f t="shared" si="383"/>
        <v>99</v>
      </c>
      <c r="H1798" t="str">
        <f t="shared" si="380"/>
        <v>0</v>
      </c>
      <c r="I1798" t="str">
        <f t="shared" si="384"/>
        <v>00</v>
      </c>
      <c r="J1798" t="s">
        <v>24</v>
      </c>
      <c r="K1798">
        <v>934.83</v>
      </c>
    </row>
    <row r="1799" spans="1:11" x14ac:dyDescent="0.35">
      <c r="A1799">
        <v>199</v>
      </c>
      <c r="B1799" t="str">
        <f t="shared" si="382"/>
        <v>51</v>
      </c>
      <c r="C1799">
        <v>6143</v>
      </c>
      <c r="D1799" t="str">
        <f t="shared" si="385"/>
        <v>00</v>
      </c>
      <c r="E1799" t="str">
        <f>"101"</f>
        <v>101</v>
      </c>
      <c r="F1799">
        <v>6</v>
      </c>
      <c r="G1799" t="str">
        <f t="shared" si="383"/>
        <v>99</v>
      </c>
      <c r="H1799" t="str">
        <f t="shared" si="380"/>
        <v>0</v>
      </c>
      <c r="I1799" t="str">
        <f t="shared" si="384"/>
        <v>00</v>
      </c>
      <c r="J1799" t="s">
        <v>24</v>
      </c>
      <c r="K1799" s="1">
        <v>1071.4100000000001</v>
      </c>
    </row>
    <row r="1800" spans="1:11" x14ac:dyDescent="0.35">
      <c r="A1800">
        <v>199</v>
      </c>
      <c r="B1800" t="str">
        <f t="shared" si="382"/>
        <v>51</v>
      </c>
      <c r="C1800">
        <v>6143</v>
      </c>
      <c r="D1800" t="str">
        <f t="shared" si="385"/>
        <v>00</v>
      </c>
      <c r="E1800" t="str">
        <f>"102"</f>
        <v>102</v>
      </c>
      <c r="F1800">
        <v>6</v>
      </c>
      <c r="G1800" t="str">
        <f t="shared" si="383"/>
        <v>99</v>
      </c>
      <c r="H1800" t="str">
        <f t="shared" si="380"/>
        <v>0</v>
      </c>
      <c r="I1800" t="str">
        <f t="shared" si="384"/>
        <v>00</v>
      </c>
      <c r="J1800" t="s">
        <v>24</v>
      </c>
      <c r="K1800" s="1">
        <v>1185.97</v>
      </c>
    </row>
    <row r="1801" spans="1:11" x14ac:dyDescent="0.35">
      <c r="A1801">
        <v>199</v>
      </c>
      <c r="B1801" t="str">
        <f t="shared" si="382"/>
        <v>51</v>
      </c>
      <c r="C1801">
        <v>6143</v>
      </c>
      <c r="D1801" t="str">
        <f t="shared" si="385"/>
        <v>00</v>
      </c>
      <c r="E1801" t="str">
        <f>"103"</f>
        <v>103</v>
      </c>
      <c r="F1801">
        <v>6</v>
      </c>
      <c r="G1801" t="str">
        <f t="shared" si="383"/>
        <v>99</v>
      </c>
      <c r="H1801" t="str">
        <f t="shared" si="380"/>
        <v>0</v>
      </c>
      <c r="I1801" t="str">
        <f t="shared" si="384"/>
        <v>00</v>
      </c>
      <c r="J1801" t="s">
        <v>24</v>
      </c>
      <c r="K1801">
        <v>841.25</v>
      </c>
    </row>
    <row r="1802" spans="1:11" x14ac:dyDescent="0.35">
      <c r="A1802">
        <v>199</v>
      </c>
      <c r="B1802" t="str">
        <f t="shared" si="382"/>
        <v>51</v>
      </c>
      <c r="C1802">
        <v>6143</v>
      </c>
      <c r="D1802" t="str">
        <f t="shared" si="385"/>
        <v>00</v>
      </c>
      <c r="E1802" t="str">
        <f>"105"</f>
        <v>105</v>
      </c>
      <c r="F1802">
        <v>6</v>
      </c>
      <c r="G1802" t="str">
        <f t="shared" si="383"/>
        <v>99</v>
      </c>
      <c r="H1802" t="str">
        <f t="shared" si="380"/>
        <v>0</v>
      </c>
      <c r="I1802" t="str">
        <f t="shared" si="384"/>
        <v>00</v>
      </c>
      <c r="J1802" t="s">
        <v>24</v>
      </c>
      <c r="K1802">
        <v>705.71</v>
      </c>
    </row>
    <row r="1803" spans="1:11" x14ac:dyDescent="0.35">
      <c r="A1803">
        <v>199</v>
      </c>
      <c r="B1803" t="str">
        <f t="shared" si="382"/>
        <v>51</v>
      </c>
      <c r="C1803">
        <v>6143</v>
      </c>
      <c r="D1803" t="str">
        <f t="shared" si="385"/>
        <v>00</v>
      </c>
      <c r="E1803" t="str">
        <f>"107"</f>
        <v>107</v>
      </c>
      <c r="F1803">
        <v>6</v>
      </c>
      <c r="G1803" t="str">
        <f t="shared" si="383"/>
        <v>99</v>
      </c>
      <c r="H1803" t="str">
        <f t="shared" si="380"/>
        <v>0</v>
      </c>
      <c r="I1803" t="str">
        <f t="shared" si="384"/>
        <v>00</v>
      </c>
      <c r="J1803" t="s">
        <v>24</v>
      </c>
      <c r="K1803" s="1">
        <v>1290.17</v>
      </c>
    </row>
    <row r="1804" spans="1:11" x14ac:dyDescent="0.35">
      <c r="A1804">
        <v>199</v>
      </c>
      <c r="B1804" t="str">
        <f t="shared" si="382"/>
        <v>51</v>
      </c>
      <c r="C1804">
        <v>6143</v>
      </c>
      <c r="D1804" t="str">
        <f t="shared" si="385"/>
        <v>00</v>
      </c>
      <c r="E1804" t="str">
        <f>"999"</f>
        <v>999</v>
      </c>
      <c r="F1804">
        <v>6</v>
      </c>
      <c r="G1804" t="str">
        <f t="shared" si="383"/>
        <v>99</v>
      </c>
      <c r="H1804" t="str">
        <f t="shared" si="380"/>
        <v>0</v>
      </c>
      <c r="I1804" t="str">
        <f t="shared" si="384"/>
        <v>00</v>
      </c>
      <c r="J1804" t="s">
        <v>24</v>
      </c>
      <c r="K1804" s="1">
        <v>1158.99</v>
      </c>
    </row>
    <row r="1805" spans="1:11" x14ac:dyDescent="0.35">
      <c r="A1805">
        <v>199</v>
      </c>
      <c r="B1805" t="str">
        <f t="shared" si="382"/>
        <v>51</v>
      </c>
      <c r="C1805">
        <v>6143</v>
      </c>
      <c r="D1805" t="str">
        <f t="shared" si="385"/>
        <v>00</v>
      </c>
      <c r="E1805" t="str">
        <f>"999"</f>
        <v>999</v>
      </c>
      <c r="F1805">
        <v>6</v>
      </c>
      <c r="G1805" t="str">
        <f t="shared" si="383"/>
        <v>99</v>
      </c>
      <c r="H1805" t="str">
        <f t="shared" si="380"/>
        <v>0</v>
      </c>
      <c r="I1805" t="str">
        <f>"08"</f>
        <v>08</v>
      </c>
      <c r="J1805" t="s">
        <v>24</v>
      </c>
      <c r="K1805">
        <v>403.52</v>
      </c>
    </row>
    <row r="1806" spans="1:11" x14ac:dyDescent="0.35">
      <c r="A1806">
        <v>199</v>
      </c>
      <c r="B1806" t="str">
        <f t="shared" si="382"/>
        <v>51</v>
      </c>
      <c r="C1806">
        <v>6143</v>
      </c>
      <c r="D1806" t="str">
        <f t="shared" si="385"/>
        <v>00</v>
      </c>
      <c r="E1806" t="str">
        <f>"999"</f>
        <v>999</v>
      </c>
      <c r="F1806">
        <v>6</v>
      </c>
      <c r="G1806" t="str">
        <f t="shared" si="383"/>
        <v>99</v>
      </c>
      <c r="H1806" t="str">
        <f>"P"</f>
        <v>P</v>
      </c>
      <c r="I1806" t="str">
        <f t="shared" ref="I1806:I1816" si="386">"00"</f>
        <v>00</v>
      </c>
      <c r="J1806" t="s">
        <v>24</v>
      </c>
      <c r="K1806" s="1">
        <v>2000</v>
      </c>
    </row>
    <row r="1807" spans="1:11" x14ac:dyDescent="0.35">
      <c r="A1807">
        <v>199</v>
      </c>
      <c r="B1807" t="str">
        <f t="shared" si="382"/>
        <v>51</v>
      </c>
      <c r="C1807">
        <v>6143</v>
      </c>
      <c r="D1807" t="str">
        <f>"01"</f>
        <v>01</v>
      </c>
      <c r="E1807" t="str">
        <f>"999"</f>
        <v>999</v>
      </c>
      <c r="F1807">
        <v>6</v>
      </c>
      <c r="G1807" t="str">
        <f t="shared" si="383"/>
        <v>99</v>
      </c>
      <c r="H1807" t="str">
        <f t="shared" ref="H1807:H1817" si="387">"0"</f>
        <v>0</v>
      </c>
      <c r="I1807" t="str">
        <f t="shared" si="386"/>
        <v>00</v>
      </c>
      <c r="J1807" t="s">
        <v>24</v>
      </c>
      <c r="K1807" s="1">
        <v>5457.98</v>
      </c>
    </row>
    <row r="1808" spans="1:11" x14ac:dyDescent="0.35">
      <c r="A1808">
        <v>199</v>
      </c>
      <c r="B1808" t="str">
        <f t="shared" si="382"/>
        <v>51</v>
      </c>
      <c r="C1808">
        <v>6146</v>
      </c>
      <c r="D1808" t="str">
        <f t="shared" ref="D1808:D1818" si="388">"00"</f>
        <v>00</v>
      </c>
      <c r="E1808" t="str">
        <f>"001"</f>
        <v>001</v>
      </c>
      <c r="F1808">
        <v>6</v>
      </c>
      <c r="G1808" t="str">
        <f t="shared" si="383"/>
        <v>99</v>
      </c>
      <c r="H1808" t="str">
        <f t="shared" si="387"/>
        <v>0</v>
      </c>
      <c r="I1808" t="str">
        <f t="shared" si="386"/>
        <v>00</v>
      </c>
      <c r="J1808" t="s">
        <v>349</v>
      </c>
      <c r="K1808" s="1">
        <v>5929.52</v>
      </c>
    </row>
    <row r="1809" spans="1:11" x14ac:dyDescent="0.35">
      <c r="A1809">
        <v>199</v>
      </c>
      <c r="B1809" t="str">
        <f t="shared" si="382"/>
        <v>51</v>
      </c>
      <c r="C1809">
        <v>6146</v>
      </c>
      <c r="D1809" t="str">
        <f t="shared" si="388"/>
        <v>00</v>
      </c>
      <c r="E1809" t="str">
        <f>"041"</f>
        <v>041</v>
      </c>
      <c r="F1809">
        <v>6</v>
      </c>
      <c r="G1809" t="str">
        <f t="shared" si="383"/>
        <v>99</v>
      </c>
      <c r="H1809" t="str">
        <f t="shared" si="387"/>
        <v>0</v>
      </c>
      <c r="I1809" t="str">
        <f t="shared" si="386"/>
        <v>00</v>
      </c>
      <c r="J1809" t="s">
        <v>349</v>
      </c>
      <c r="K1809" s="1">
        <v>3383.49</v>
      </c>
    </row>
    <row r="1810" spans="1:11" x14ac:dyDescent="0.35">
      <c r="A1810">
        <v>199</v>
      </c>
      <c r="B1810" t="str">
        <f t="shared" si="382"/>
        <v>51</v>
      </c>
      <c r="C1810">
        <v>6146</v>
      </c>
      <c r="D1810" t="str">
        <f t="shared" si="388"/>
        <v>00</v>
      </c>
      <c r="E1810" t="str">
        <f>"042"</f>
        <v>042</v>
      </c>
      <c r="F1810">
        <v>6</v>
      </c>
      <c r="G1810" t="str">
        <f t="shared" si="383"/>
        <v>99</v>
      </c>
      <c r="H1810" t="str">
        <f t="shared" si="387"/>
        <v>0</v>
      </c>
      <c r="I1810" t="str">
        <f t="shared" si="386"/>
        <v>00</v>
      </c>
      <c r="J1810" t="s">
        <v>349</v>
      </c>
      <c r="K1810" s="1">
        <v>2105.65</v>
      </c>
    </row>
    <row r="1811" spans="1:11" x14ac:dyDescent="0.35">
      <c r="A1811">
        <v>199</v>
      </c>
      <c r="B1811" t="str">
        <f t="shared" si="382"/>
        <v>51</v>
      </c>
      <c r="C1811">
        <v>6146</v>
      </c>
      <c r="D1811" t="str">
        <f t="shared" si="388"/>
        <v>00</v>
      </c>
      <c r="E1811" t="str">
        <f>"101"</f>
        <v>101</v>
      </c>
      <c r="F1811">
        <v>6</v>
      </c>
      <c r="G1811" t="str">
        <f t="shared" si="383"/>
        <v>99</v>
      </c>
      <c r="H1811" t="str">
        <f t="shared" si="387"/>
        <v>0</v>
      </c>
      <c r="I1811" t="str">
        <f t="shared" si="386"/>
        <v>00</v>
      </c>
      <c r="J1811" t="s">
        <v>526</v>
      </c>
      <c r="K1811" s="1">
        <v>2312</v>
      </c>
    </row>
    <row r="1812" spans="1:11" x14ac:dyDescent="0.35">
      <c r="A1812">
        <v>199</v>
      </c>
      <c r="B1812" t="str">
        <f t="shared" si="382"/>
        <v>51</v>
      </c>
      <c r="C1812">
        <v>6146</v>
      </c>
      <c r="D1812" t="str">
        <f t="shared" si="388"/>
        <v>00</v>
      </c>
      <c r="E1812" t="str">
        <f>"102"</f>
        <v>102</v>
      </c>
      <c r="F1812">
        <v>6</v>
      </c>
      <c r="G1812" t="str">
        <f t="shared" si="383"/>
        <v>99</v>
      </c>
      <c r="H1812" t="str">
        <f t="shared" si="387"/>
        <v>0</v>
      </c>
      <c r="I1812" t="str">
        <f t="shared" si="386"/>
        <v>00</v>
      </c>
      <c r="J1812" t="s">
        <v>25</v>
      </c>
      <c r="K1812" s="1">
        <v>2559.17</v>
      </c>
    </row>
    <row r="1813" spans="1:11" x14ac:dyDescent="0.35">
      <c r="A1813">
        <v>199</v>
      </c>
      <c r="B1813" t="str">
        <f t="shared" si="382"/>
        <v>51</v>
      </c>
      <c r="C1813">
        <v>6146</v>
      </c>
      <c r="D1813" t="str">
        <f t="shared" si="388"/>
        <v>00</v>
      </c>
      <c r="E1813" t="str">
        <f>"103"</f>
        <v>103</v>
      </c>
      <c r="F1813">
        <v>6</v>
      </c>
      <c r="G1813" t="str">
        <f t="shared" si="383"/>
        <v>99</v>
      </c>
      <c r="H1813" t="str">
        <f t="shared" si="387"/>
        <v>0</v>
      </c>
      <c r="I1813" t="str">
        <f t="shared" si="386"/>
        <v>00</v>
      </c>
      <c r="J1813" t="s">
        <v>25</v>
      </c>
      <c r="K1813" s="1">
        <v>2223.5300000000002</v>
      </c>
    </row>
    <row r="1814" spans="1:11" x14ac:dyDescent="0.35">
      <c r="A1814">
        <v>199</v>
      </c>
      <c r="B1814" t="str">
        <f t="shared" si="382"/>
        <v>51</v>
      </c>
      <c r="C1814">
        <v>6146</v>
      </c>
      <c r="D1814" t="str">
        <f t="shared" si="388"/>
        <v>00</v>
      </c>
      <c r="E1814" t="str">
        <f>"105"</f>
        <v>105</v>
      </c>
      <c r="F1814">
        <v>6</v>
      </c>
      <c r="G1814" t="str">
        <f t="shared" si="383"/>
        <v>99</v>
      </c>
      <c r="H1814" t="str">
        <f t="shared" si="387"/>
        <v>0</v>
      </c>
      <c r="I1814" t="str">
        <f t="shared" si="386"/>
        <v>00</v>
      </c>
      <c r="J1814" t="s">
        <v>25</v>
      </c>
      <c r="K1814" s="1">
        <v>2160.17</v>
      </c>
    </row>
    <row r="1815" spans="1:11" x14ac:dyDescent="0.35">
      <c r="A1815">
        <v>199</v>
      </c>
      <c r="B1815" t="str">
        <f t="shared" si="382"/>
        <v>51</v>
      </c>
      <c r="C1815">
        <v>6146</v>
      </c>
      <c r="D1815" t="str">
        <f t="shared" si="388"/>
        <v>00</v>
      </c>
      <c r="E1815" t="str">
        <f>"107"</f>
        <v>107</v>
      </c>
      <c r="F1815">
        <v>6</v>
      </c>
      <c r="G1815" t="str">
        <f t="shared" si="383"/>
        <v>99</v>
      </c>
      <c r="H1815" t="str">
        <f t="shared" si="387"/>
        <v>0</v>
      </c>
      <c r="I1815" t="str">
        <f t="shared" si="386"/>
        <v>00</v>
      </c>
      <c r="J1815" t="s">
        <v>25</v>
      </c>
      <c r="K1815" s="1">
        <v>2784.1</v>
      </c>
    </row>
    <row r="1816" spans="1:11" x14ac:dyDescent="0.35">
      <c r="A1816">
        <v>199</v>
      </c>
      <c r="B1816" t="str">
        <f t="shared" si="382"/>
        <v>51</v>
      </c>
      <c r="C1816">
        <v>6146</v>
      </c>
      <c r="D1816" t="str">
        <f t="shared" si="388"/>
        <v>00</v>
      </c>
      <c r="E1816" t="str">
        <f>"999"</f>
        <v>999</v>
      </c>
      <c r="F1816">
        <v>6</v>
      </c>
      <c r="G1816" t="str">
        <f t="shared" si="383"/>
        <v>99</v>
      </c>
      <c r="H1816" t="str">
        <f t="shared" si="387"/>
        <v>0</v>
      </c>
      <c r="I1816" t="str">
        <f t="shared" si="386"/>
        <v>00</v>
      </c>
      <c r="J1816" t="s">
        <v>25</v>
      </c>
      <c r="K1816" s="1">
        <v>3860.56</v>
      </c>
    </row>
    <row r="1817" spans="1:11" x14ac:dyDescent="0.35">
      <c r="A1817">
        <v>199</v>
      </c>
      <c r="B1817" t="str">
        <f t="shared" si="382"/>
        <v>51</v>
      </c>
      <c r="C1817">
        <v>6146</v>
      </c>
      <c r="D1817" t="str">
        <f t="shared" si="388"/>
        <v>00</v>
      </c>
      <c r="E1817" t="str">
        <f>"999"</f>
        <v>999</v>
      </c>
      <c r="F1817">
        <v>6</v>
      </c>
      <c r="G1817" t="str">
        <f t="shared" si="383"/>
        <v>99</v>
      </c>
      <c r="H1817" t="str">
        <f t="shared" si="387"/>
        <v>0</v>
      </c>
      <c r="I1817" t="str">
        <f>"08"</f>
        <v>08</v>
      </c>
      <c r="J1817" t="s">
        <v>25</v>
      </c>
      <c r="K1817">
        <v>870.74</v>
      </c>
    </row>
    <row r="1818" spans="1:11" x14ac:dyDescent="0.35">
      <c r="A1818">
        <v>199</v>
      </c>
      <c r="B1818" t="str">
        <f t="shared" si="382"/>
        <v>51</v>
      </c>
      <c r="C1818">
        <v>6146</v>
      </c>
      <c r="D1818" t="str">
        <f t="shared" si="388"/>
        <v>00</v>
      </c>
      <c r="E1818" t="str">
        <f>"999"</f>
        <v>999</v>
      </c>
      <c r="F1818">
        <v>6</v>
      </c>
      <c r="G1818" t="str">
        <f t="shared" si="383"/>
        <v>99</v>
      </c>
      <c r="H1818" t="str">
        <f>"P"</f>
        <v>P</v>
      </c>
      <c r="I1818" t="str">
        <f>"00"</f>
        <v>00</v>
      </c>
      <c r="J1818" t="s">
        <v>25</v>
      </c>
      <c r="K1818" s="1">
        <v>4800</v>
      </c>
    </row>
    <row r="1819" spans="1:11" x14ac:dyDescent="0.35">
      <c r="A1819">
        <v>199</v>
      </c>
      <c r="B1819" t="str">
        <f t="shared" si="382"/>
        <v>51</v>
      </c>
      <c r="C1819">
        <v>6146</v>
      </c>
      <c r="D1819" t="str">
        <f>"01"</f>
        <v>01</v>
      </c>
      <c r="E1819" t="str">
        <f>"999"</f>
        <v>999</v>
      </c>
      <c r="F1819">
        <v>6</v>
      </c>
      <c r="G1819" t="str">
        <f t="shared" si="383"/>
        <v>99</v>
      </c>
      <c r="H1819" t="str">
        <f>"0"</f>
        <v>0</v>
      </c>
      <c r="I1819" t="str">
        <f>"00"</f>
        <v>00</v>
      </c>
      <c r="J1819" t="s">
        <v>25</v>
      </c>
      <c r="K1819" s="1">
        <v>13831.72</v>
      </c>
    </row>
    <row r="1820" spans="1:11" x14ac:dyDescent="0.35">
      <c r="A1820">
        <v>199</v>
      </c>
      <c r="B1820" t="str">
        <f t="shared" si="382"/>
        <v>51</v>
      </c>
      <c r="C1820">
        <v>6219</v>
      </c>
      <c r="D1820" t="str">
        <f t="shared" ref="D1820:D1835" si="389">"00"</f>
        <v>00</v>
      </c>
      <c r="E1820" t="str">
        <f>"999"</f>
        <v>999</v>
      </c>
      <c r="F1820">
        <v>6</v>
      </c>
      <c r="G1820" t="str">
        <f t="shared" si="383"/>
        <v>99</v>
      </c>
      <c r="H1820" t="str">
        <f>"0"</f>
        <v>0</v>
      </c>
      <c r="I1820" t="str">
        <f>"00"</f>
        <v>00</v>
      </c>
      <c r="J1820" t="s">
        <v>455</v>
      </c>
      <c r="K1820" s="1">
        <v>20000</v>
      </c>
    </row>
    <row r="1821" spans="1:11" x14ac:dyDescent="0.35">
      <c r="A1821">
        <v>199</v>
      </c>
      <c r="B1821" t="str">
        <f t="shared" si="382"/>
        <v>51</v>
      </c>
      <c r="C1821">
        <v>6249</v>
      </c>
      <c r="D1821" t="str">
        <f t="shared" si="389"/>
        <v>00</v>
      </c>
      <c r="E1821" t="str">
        <f>"001"</f>
        <v>001</v>
      </c>
      <c r="F1821">
        <v>6</v>
      </c>
      <c r="G1821" t="str">
        <f>"22"</f>
        <v>22</v>
      </c>
      <c r="H1821" t="str">
        <f>"S"</f>
        <v>S</v>
      </c>
      <c r="I1821" t="str">
        <f t="shared" ref="I1821:I1829" si="390">"75"</f>
        <v>75</v>
      </c>
      <c r="J1821" t="s">
        <v>184</v>
      </c>
      <c r="K1821" s="1">
        <v>20000</v>
      </c>
    </row>
    <row r="1822" spans="1:11" x14ac:dyDescent="0.35">
      <c r="A1822">
        <v>199</v>
      </c>
      <c r="B1822" t="str">
        <f t="shared" ref="B1822:B1853" si="391">"51"</f>
        <v>51</v>
      </c>
      <c r="C1822">
        <v>6249</v>
      </c>
      <c r="D1822" t="str">
        <f t="shared" si="389"/>
        <v>00</v>
      </c>
      <c r="E1822" t="str">
        <f>"001"</f>
        <v>001</v>
      </c>
      <c r="F1822">
        <v>6</v>
      </c>
      <c r="G1822" t="str">
        <f t="shared" ref="G1822:G1842" si="392">"99"</f>
        <v>99</v>
      </c>
      <c r="H1822" t="str">
        <f t="shared" ref="H1822:H1834" si="393">"0"</f>
        <v>0</v>
      </c>
      <c r="I1822" t="str">
        <f t="shared" si="390"/>
        <v>75</v>
      </c>
      <c r="J1822" t="s">
        <v>527</v>
      </c>
      <c r="K1822" s="1">
        <v>145000</v>
      </c>
    </row>
    <row r="1823" spans="1:11" x14ac:dyDescent="0.35">
      <c r="A1823">
        <v>199</v>
      </c>
      <c r="B1823" t="str">
        <f t="shared" si="391"/>
        <v>51</v>
      </c>
      <c r="C1823">
        <v>6249</v>
      </c>
      <c r="D1823" t="str">
        <f t="shared" si="389"/>
        <v>00</v>
      </c>
      <c r="E1823" t="str">
        <f>"041"</f>
        <v>041</v>
      </c>
      <c r="F1823">
        <v>6</v>
      </c>
      <c r="G1823" t="str">
        <f t="shared" si="392"/>
        <v>99</v>
      </c>
      <c r="H1823" t="str">
        <f t="shared" si="393"/>
        <v>0</v>
      </c>
      <c r="I1823" t="str">
        <f t="shared" si="390"/>
        <v>75</v>
      </c>
      <c r="J1823" t="s">
        <v>527</v>
      </c>
      <c r="K1823" s="1">
        <v>22000</v>
      </c>
    </row>
    <row r="1824" spans="1:11" x14ac:dyDescent="0.35">
      <c r="A1824">
        <v>199</v>
      </c>
      <c r="B1824" t="str">
        <f t="shared" si="391"/>
        <v>51</v>
      </c>
      <c r="C1824">
        <v>6249</v>
      </c>
      <c r="D1824" t="str">
        <f t="shared" si="389"/>
        <v>00</v>
      </c>
      <c r="E1824" t="str">
        <f>"042"</f>
        <v>042</v>
      </c>
      <c r="F1824">
        <v>6</v>
      </c>
      <c r="G1824" t="str">
        <f t="shared" si="392"/>
        <v>99</v>
      </c>
      <c r="H1824" t="str">
        <f t="shared" si="393"/>
        <v>0</v>
      </c>
      <c r="I1824" t="str">
        <f t="shared" si="390"/>
        <v>75</v>
      </c>
      <c r="J1824" t="s">
        <v>527</v>
      </c>
      <c r="K1824" s="1">
        <v>15000</v>
      </c>
    </row>
    <row r="1825" spans="1:11" x14ac:dyDescent="0.35">
      <c r="A1825">
        <v>199</v>
      </c>
      <c r="B1825" t="str">
        <f t="shared" si="391"/>
        <v>51</v>
      </c>
      <c r="C1825">
        <v>6249</v>
      </c>
      <c r="D1825" t="str">
        <f t="shared" si="389"/>
        <v>00</v>
      </c>
      <c r="E1825" t="str">
        <f>"101"</f>
        <v>101</v>
      </c>
      <c r="F1825">
        <v>6</v>
      </c>
      <c r="G1825" t="str">
        <f t="shared" si="392"/>
        <v>99</v>
      </c>
      <c r="H1825" t="str">
        <f t="shared" si="393"/>
        <v>0</v>
      </c>
      <c r="I1825" t="str">
        <f t="shared" si="390"/>
        <v>75</v>
      </c>
      <c r="J1825" t="s">
        <v>527</v>
      </c>
      <c r="K1825" s="1">
        <v>15000</v>
      </c>
    </row>
    <row r="1826" spans="1:11" x14ac:dyDescent="0.35">
      <c r="A1826">
        <v>199</v>
      </c>
      <c r="B1826" t="str">
        <f t="shared" si="391"/>
        <v>51</v>
      </c>
      <c r="C1826">
        <v>6249</v>
      </c>
      <c r="D1826" t="str">
        <f t="shared" si="389"/>
        <v>00</v>
      </c>
      <c r="E1826" t="str">
        <f>"102"</f>
        <v>102</v>
      </c>
      <c r="F1826">
        <v>6</v>
      </c>
      <c r="G1826" t="str">
        <f t="shared" si="392"/>
        <v>99</v>
      </c>
      <c r="H1826" t="str">
        <f t="shared" si="393"/>
        <v>0</v>
      </c>
      <c r="I1826" t="str">
        <f t="shared" si="390"/>
        <v>75</v>
      </c>
      <c r="J1826" t="s">
        <v>527</v>
      </c>
      <c r="K1826" s="1">
        <v>15000</v>
      </c>
    </row>
    <row r="1827" spans="1:11" x14ac:dyDescent="0.35">
      <c r="A1827">
        <v>199</v>
      </c>
      <c r="B1827" t="str">
        <f t="shared" si="391"/>
        <v>51</v>
      </c>
      <c r="C1827">
        <v>6249</v>
      </c>
      <c r="D1827" t="str">
        <f t="shared" si="389"/>
        <v>00</v>
      </c>
      <c r="E1827" t="str">
        <f>"103"</f>
        <v>103</v>
      </c>
      <c r="F1827">
        <v>6</v>
      </c>
      <c r="G1827" t="str">
        <f t="shared" si="392"/>
        <v>99</v>
      </c>
      <c r="H1827" t="str">
        <f t="shared" si="393"/>
        <v>0</v>
      </c>
      <c r="I1827" t="str">
        <f t="shared" si="390"/>
        <v>75</v>
      </c>
      <c r="J1827" t="s">
        <v>527</v>
      </c>
      <c r="K1827" s="1">
        <v>15000</v>
      </c>
    </row>
    <row r="1828" spans="1:11" x14ac:dyDescent="0.35">
      <c r="A1828">
        <v>199</v>
      </c>
      <c r="B1828" t="str">
        <f t="shared" si="391"/>
        <v>51</v>
      </c>
      <c r="C1828">
        <v>6249</v>
      </c>
      <c r="D1828" t="str">
        <f t="shared" si="389"/>
        <v>00</v>
      </c>
      <c r="E1828" t="str">
        <f>"105"</f>
        <v>105</v>
      </c>
      <c r="F1828">
        <v>6</v>
      </c>
      <c r="G1828" t="str">
        <f t="shared" si="392"/>
        <v>99</v>
      </c>
      <c r="H1828" t="str">
        <f t="shared" si="393"/>
        <v>0</v>
      </c>
      <c r="I1828" t="str">
        <f t="shared" si="390"/>
        <v>75</v>
      </c>
      <c r="J1828" t="s">
        <v>527</v>
      </c>
      <c r="K1828" s="1">
        <v>8000</v>
      </c>
    </row>
    <row r="1829" spans="1:11" x14ac:dyDescent="0.35">
      <c r="A1829">
        <v>199</v>
      </c>
      <c r="B1829" t="str">
        <f t="shared" si="391"/>
        <v>51</v>
      </c>
      <c r="C1829">
        <v>6249</v>
      </c>
      <c r="D1829" t="str">
        <f t="shared" si="389"/>
        <v>00</v>
      </c>
      <c r="E1829" t="str">
        <f>"107"</f>
        <v>107</v>
      </c>
      <c r="F1829">
        <v>6</v>
      </c>
      <c r="G1829" t="str">
        <f t="shared" si="392"/>
        <v>99</v>
      </c>
      <c r="H1829" t="str">
        <f t="shared" si="393"/>
        <v>0</v>
      </c>
      <c r="I1829" t="str">
        <f t="shared" si="390"/>
        <v>75</v>
      </c>
      <c r="J1829" t="s">
        <v>527</v>
      </c>
      <c r="K1829" s="1">
        <v>15000</v>
      </c>
    </row>
    <row r="1830" spans="1:11" x14ac:dyDescent="0.35">
      <c r="A1830">
        <v>199</v>
      </c>
      <c r="B1830" t="str">
        <f t="shared" si="391"/>
        <v>51</v>
      </c>
      <c r="C1830">
        <v>6249</v>
      </c>
      <c r="D1830" t="str">
        <f t="shared" si="389"/>
        <v>00</v>
      </c>
      <c r="E1830" t="str">
        <f t="shared" ref="E1830:E1835" si="394">"999"</f>
        <v>999</v>
      </c>
      <c r="F1830">
        <v>6</v>
      </c>
      <c r="G1830" t="str">
        <f t="shared" si="392"/>
        <v>99</v>
      </c>
      <c r="H1830" t="str">
        <f t="shared" si="393"/>
        <v>0</v>
      </c>
      <c r="I1830" t="str">
        <f>"00"</f>
        <v>00</v>
      </c>
      <c r="J1830" t="s">
        <v>527</v>
      </c>
      <c r="K1830" s="1">
        <v>220000</v>
      </c>
    </row>
    <row r="1831" spans="1:11" x14ac:dyDescent="0.35">
      <c r="A1831">
        <v>199</v>
      </c>
      <c r="B1831" t="str">
        <f t="shared" si="391"/>
        <v>51</v>
      </c>
      <c r="C1831">
        <v>6249</v>
      </c>
      <c r="D1831" t="str">
        <f t="shared" si="389"/>
        <v>00</v>
      </c>
      <c r="E1831" t="str">
        <f t="shared" si="394"/>
        <v>999</v>
      </c>
      <c r="F1831">
        <v>6</v>
      </c>
      <c r="G1831" t="str">
        <f t="shared" si="392"/>
        <v>99</v>
      </c>
      <c r="H1831" t="str">
        <f t="shared" si="393"/>
        <v>0</v>
      </c>
      <c r="I1831" t="str">
        <f>"06"</f>
        <v>06</v>
      </c>
      <c r="J1831" t="s">
        <v>528</v>
      </c>
      <c r="K1831" s="1">
        <v>15000</v>
      </c>
    </row>
    <row r="1832" spans="1:11" x14ac:dyDescent="0.35">
      <c r="A1832">
        <v>199</v>
      </c>
      <c r="B1832" t="str">
        <f t="shared" si="391"/>
        <v>51</v>
      </c>
      <c r="C1832">
        <v>6249</v>
      </c>
      <c r="D1832" t="str">
        <f t="shared" si="389"/>
        <v>00</v>
      </c>
      <c r="E1832" t="str">
        <f t="shared" si="394"/>
        <v>999</v>
      </c>
      <c r="F1832">
        <v>6</v>
      </c>
      <c r="G1832" t="str">
        <f t="shared" si="392"/>
        <v>99</v>
      </c>
      <c r="H1832" t="str">
        <f t="shared" si="393"/>
        <v>0</v>
      </c>
      <c r="I1832" t="str">
        <f>"08"</f>
        <v>08</v>
      </c>
      <c r="J1832" t="s">
        <v>529</v>
      </c>
      <c r="K1832" s="1">
        <v>7000</v>
      </c>
    </row>
    <row r="1833" spans="1:11" x14ac:dyDescent="0.35">
      <c r="A1833">
        <v>199</v>
      </c>
      <c r="B1833" t="str">
        <f t="shared" si="391"/>
        <v>51</v>
      </c>
      <c r="C1833">
        <v>6249</v>
      </c>
      <c r="D1833" t="str">
        <f t="shared" si="389"/>
        <v>00</v>
      </c>
      <c r="E1833" t="str">
        <f t="shared" si="394"/>
        <v>999</v>
      </c>
      <c r="F1833">
        <v>6</v>
      </c>
      <c r="G1833" t="str">
        <f t="shared" si="392"/>
        <v>99</v>
      </c>
      <c r="H1833" t="str">
        <f t="shared" si="393"/>
        <v>0</v>
      </c>
      <c r="I1833" t="str">
        <f>"10"</f>
        <v>10</v>
      </c>
      <c r="J1833" t="s">
        <v>530</v>
      </c>
      <c r="K1833" s="1">
        <v>1000</v>
      </c>
    </row>
    <row r="1834" spans="1:11" x14ac:dyDescent="0.35">
      <c r="A1834">
        <v>199</v>
      </c>
      <c r="B1834" t="str">
        <f t="shared" si="391"/>
        <v>51</v>
      </c>
      <c r="C1834">
        <v>6249</v>
      </c>
      <c r="D1834" t="str">
        <f t="shared" si="389"/>
        <v>00</v>
      </c>
      <c r="E1834" t="str">
        <f t="shared" si="394"/>
        <v>999</v>
      </c>
      <c r="F1834">
        <v>6</v>
      </c>
      <c r="G1834" t="str">
        <f t="shared" si="392"/>
        <v>99</v>
      </c>
      <c r="H1834" t="str">
        <f t="shared" si="393"/>
        <v>0</v>
      </c>
      <c r="I1834" t="str">
        <f>"91"</f>
        <v>91</v>
      </c>
      <c r="J1834" t="s">
        <v>531</v>
      </c>
      <c r="K1834" s="1">
        <v>35000</v>
      </c>
    </row>
    <row r="1835" spans="1:11" x14ac:dyDescent="0.35">
      <c r="A1835">
        <v>199</v>
      </c>
      <c r="B1835" t="str">
        <f t="shared" si="391"/>
        <v>51</v>
      </c>
      <c r="C1835">
        <v>6249</v>
      </c>
      <c r="D1835" t="str">
        <f t="shared" si="389"/>
        <v>00</v>
      </c>
      <c r="E1835" t="str">
        <f t="shared" si="394"/>
        <v>999</v>
      </c>
      <c r="F1835">
        <v>6</v>
      </c>
      <c r="G1835" t="str">
        <f t="shared" si="392"/>
        <v>99</v>
      </c>
      <c r="H1835" t="str">
        <f>"R"</f>
        <v>R</v>
      </c>
      <c r="I1835" t="str">
        <f>"06"</f>
        <v>06</v>
      </c>
      <c r="J1835" t="s">
        <v>528</v>
      </c>
      <c r="K1835" s="1">
        <v>7000</v>
      </c>
    </row>
    <row r="1836" spans="1:11" x14ac:dyDescent="0.35">
      <c r="A1836">
        <v>199</v>
      </c>
      <c r="B1836" t="str">
        <f t="shared" si="391"/>
        <v>51</v>
      </c>
      <c r="C1836">
        <v>6249</v>
      </c>
      <c r="D1836" t="str">
        <f>"01"</f>
        <v>01</v>
      </c>
      <c r="E1836" t="str">
        <f>"001"</f>
        <v>001</v>
      </c>
      <c r="F1836">
        <v>6</v>
      </c>
      <c r="G1836" t="str">
        <f t="shared" si="392"/>
        <v>99</v>
      </c>
      <c r="H1836" t="str">
        <f t="shared" ref="H1836:H1856" si="395">"0"</f>
        <v>0</v>
      </c>
      <c r="I1836" t="str">
        <f>"75"</f>
        <v>75</v>
      </c>
      <c r="J1836" t="s">
        <v>532</v>
      </c>
      <c r="K1836" s="1">
        <v>9800</v>
      </c>
    </row>
    <row r="1837" spans="1:11" x14ac:dyDescent="0.35">
      <c r="A1837">
        <v>199</v>
      </c>
      <c r="B1837" t="str">
        <f t="shared" si="391"/>
        <v>51</v>
      </c>
      <c r="C1837">
        <v>6249</v>
      </c>
      <c r="D1837" t="str">
        <f>"01"</f>
        <v>01</v>
      </c>
      <c r="E1837" t="str">
        <f>"042"</f>
        <v>042</v>
      </c>
      <c r="F1837">
        <v>6</v>
      </c>
      <c r="G1837" t="str">
        <f t="shared" si="392"/>
        <v>99</v>
      </c>
      <c r="H1837" t="str">
        <f t="shared" si="395"/>
        <v>0</v>
      </c>
      <c r="I1837" t="str">
        <f>"75"</f>
        <v>75</v>
      </c>
      <c r="J1837" t="s">
        <v>532</v>
      </c>
      <c r="K1837" s="1">
        <v>4900</v>
      </c>
    </row>
    <row r="1838" spans="1:11" x14ac:dyDescent="0.35">
      <c r="A1838">
        <v>199</v>
      </c>
      <c r="B1838" t="str">
        <f t="shared" si="391"/>
        <v>51</v>
      </c>
      <c r="C1838">
        <v>6249</v>
      </c>
      <c r="D1838" t="str">
        <f>"01"</f>
        <v>01</v>
      </c>
      <c r="E1838" t="str">
        <f>"105"</f>
        <v>105</v>
      </c>
      <c r="F1838">
        <v>6</v>
      </c>
      <c r="G1838" t="str">
        <f t="shared" si="392"/>
        <v>99</v>
      </c>
      <c r="H1838" t="str">
        <f t="shared" si="395"/>
        <v>0</v>
      </c>
      <c r="I1838" t="str">
        <f>"75"</f>
        <v>75</v>
      </c>
      <c r="J1838" t="s">
        <v>532</v>
      </c>
      <c r="K1838" s="1">
        <v>1200</v>
      </c>
    </row>
    <row r="1839" spans="1:11" x14ac:dyDescent="0.35">
      <c r="A1839">
        <v>199</v>
      </c>
      <c r="B1839" t="str">
        <f t="shared" si="391"/>
        <v>51</v>
      </c>
      <c r="C1839">
        <v>6249</v>
      </c>
      <c r="D1839" t="str">
        <f>"01"</f>
        <v>01</v>
      </c>
      <c r="E1839" t="str">
        <f>"999"</f>
        <v>999</v>
      </c>
      <c r="F1839">
        <v>6</v>
      </c>
      <c r="G1839" t="str">
        <f t="shared" si="392"/>
        <v>99</v>
      </c>
      <c r="H1839" t="str">
        <f t="shared" si="395"/>
        <v>0</v>
      </c>
      <c r="I1839" t="str">
        <f>"91"</f>
        <v>91</v>
      </c>
      <c r="J1839" t="s">
        <v>533</v>
      </c>
      <c r="K1839" s="1">
        <v>7500</v>
      </c>
    </row>
    <row r="1840" spans="1:11" x14ac:dyDescent="0.35">
      <c r="A1840">
        <v>199</v>
      </c>
      <c r="B1840" t="str">
        <f t="shared" si="391"/>
        <v>51</v>
      </c>
      <c r="C1840">
        <v>6249</v>
      </c>
      <c r="D1840" t="str">
        <f>"02"</f>
        <v>02</v>
      </c>
      <c r="E1840" t="str">
        <f>"001"</f>
        <v>001</v>
      </c>
      <c r="F1840">
        <v>6</v>
      </c>
      <c r="G1840" t="str">
        <f t="shared" si="392"/>
        <v>99</v>
      </c>
      <c r="H1840" t="str">
        <f t="shared" si="395"/>
        <v>0</v>
      </c>
      <c r="I1840" t="str">
        <f>"75"</f>
        <v>75</v>
      </c>
      <c r="J1840" t="s">
        <v>534</v>
      </c>
      <c r="K1840" s="1">
        <v>62800</v>
      </c>
    </row>
    <row r="1841" spans="1:11" x14ac:dyDescent="0.35">
      <c r="A1841">
        <v>199</v>
      </c>
      <c r="B1841" t="str">
        <f t="shared" si="391"/>
        <v>51</v>
      </c>
      <c r="C1841">
        <v>6249</v>
      </c>
      <c r="D1841" t="str">
        <f>"02"</f>
        <v>02</v>
      </c>
      <c r="E1841" t="str">
        <f>"999"</f>
        <v>999</v>
      </c>
      <c r="F1841">
        <v>6</v>
      </c>
      <c r="G1841" t="str">
        <f t="shared" si="392"/>
        <v>99</v>
      </c>
      <c r="H1841" t="str">
        <f t="shared" si="395"/>
        <v>0</v>
      </c>
      <c r="I1841" t="str">
        <f>"00"</f>
        <v>00</v>
      </c>
      <c r="J1841" t="s">
        <v>535</v>
      </c>
      <c r="K1841" s="1">
        <v>30000</v>
      </c>
    </row>
    <row r="1842" spans="1:11" x14ac:dyDescent="0.35">
      <c r="A1842">
        <v>199</v>
      </c>
      <c r="B1842" t="str">
        <f t="shared" si="391"/>
        <v>51</v>
      </c>
      <c r="C1842">
        <v>6249</v>
      </c>
      <c r="D1842" t="str">
        <f>"03"</f>
        <v>03</v>
      </c>
      <c r="E1842" t="str">
        <f>"999"</f>
        <v>999</v>
      </c>
      <c r="F1842">
        <v>6</v>
      </c>
      <c r="G1842" t="str">
        <f t="shared" si="392"/>
        <v>99</v>
      </c>
      <c r="H1842" t="str">
        <f t="shared" si="395"/>
        <v>0</v>
      </c>
      <c r="I1842" t="str">
        <f>"00"</f>
        <v>00</v>
      </c>
      <c r="J1842" t="s">
        <v>536</v>
      </c>
      <c r="K1842" s="1">
        <v>72000</v>
      </c>
    </row>
    <row r="1843" spans="1:11" x14ac:dyDescent="0.35">
      <c r="A1843">
        <v>199</v>
      </c>
      <c r="B1843" t="str">
        <f t="shared" si="391"/>
        <v>51</v>
      </c>
      <c r="C1843">
        <v>6259</v>
      </c>
      <c r="D1843" t="str">
        <f t="shared" ref="D1843:D1857" si="396">"00"</f>
        <v>00</v>
      </c>
      <c r="E1843" t="str">
        <f>"001"</f>
        <v>001</v>
      </c>
      <c r="F1843">
        <v>6</v>
      </c>
      <c r="G1843" t="str">
        <f>"22"</f>
        <v>22</v>
      </c>
      <c r="H1843" t="str">
        <f t="shared" si="395"/>
        <v>0</v>
      </c>
      <c r="I1843" t="str">
        <f t="shared" ref="I1843:I1851" si="397">"75"</f>
        <v>75</v>
      </c>
      <c r="J1843" t="s">
        <v>537</v>
      </c>
      <c r="K1843" s="1">
        <v>6000</v>
      </c>
    </row>
    <row r="1844" spans="1:11" x14ac:dyDescent="0.35">
      <c r="A1844">
        <v>199</v>
      </c>
      <c r="B1844" t="str">
        <f t="shared" si="391"/>
        <v>51</v>
      </c>
      <c r="C1844">
        <v>6259</v>
      </c>
      <c r="D1844" t="str">
        <f t="shared" si="396"/>
        <v>00</v>
      </c>
      <c r="E1844" t="str">
        <f>"001"</f>
        <v>001</v>
      </c>
      <c r="F1844">
        <v>6</v>
      </c>
      <c r="G1844" t="str">
        <f t="shared" ref="G1844:G1857" si="398">"99"</f>
        <v>99</v>
      </c>
      <c r="H1844" t="str">
        <f t="shared" si="395"/>
        <v>0</v>
      </c>
      <c r="I1844" t="str">
        <f t="shared" si="397"/>
        <v>75</v>
      </c>
      <c r="J1844" t="s">
        <v>538</v>
      </c>
      <c r="K1844" s="1">
        <v>50000</v>
      </c>
    </row>
    <row r="1845" spans="1:11" x14ac:dyDescent="0.35">
      <c r="A1845">
        <v>199</v>
      </c>
      <c r="B1845" t="str">
        <f t="shared" si="391"/>
        <v>51</v>
      </c>
      <c r="C1845">
        <v>6259</v>
      </c>
      <c r="D1845" t="str">
        <f t="shared" si="396"/>
        <v>00</v>
      </c>
      <c r="E1845" t="str">
        <f>"041"</f>
        <v>041</v>
      </c>
      <c r="F1845">
        <v>6</v>
      </c>
      <c r="G1845" t="str">
        <f t="shared" si="398"/>
        <v>99</v>
      </c>
      <c r="H1845" t="str">
        <f t="shared" si="395"/>
        <v>0</v>
      </c>
      <c r="I1845" t="str">
        <f t="shared" si="397"/>
        <v>75</v>
      </c>
      <c r="J1845" t="s">
        <v>538</v>
      </c>
      <c r="K1845" s="1">
        <v>28500</v>
      </c>
    </row>
    <row r="1846" spans="1:11" x14ac:dyDescent="0.35">
      <c r="A1846">
        <v>199</v>
      </c>
      <c r="B1846" t="str">
        <f t="shared" si="391"/>
        <v>51</v>
      </c>
      <c r="C1846">
        <v>6259</v>
      </c>
      <c r="D1846" t="str">
        <f t="shared" si="396"/>
        <v>00</v>
      </c>
      <c r="E1846" t="str">
        <f>"042"</f>
        <v>042</v>
      </c>
      <c r="F1846">
        <v>6</v>
      </c>
      <c r="G1846" t="str">
        <f t="shared" si="398"/>
        <v>99</v>
      </c>
      <c r="H1846" t="str">
        <f t="shared" si="395"/>
        <v>0</v>
      </c>
      <c r="I1846" t="str">
        <f t="shared" si="397"/>
        <v>75</v>
      </c>
      <c r="J1846" t="s">
        <v>538</v>
      </c>
      <c r="K1846" s="1">
        <v>18000</v>
      </c>
    </row>
    <row r="1847" spans="1:11" x14ac:dyDescent="0.35">
      <c r="A1847">
        <v>199</v>
      </c>
      <c r="B1847" t="str">
        <f t="shared" si="391"/>
        <v>51</v>
      </c>
      <c r="C1847">
        <v>6259</v>
      </c>
      <c r="D1847" t="str">
        <f t="shared" si="396"/>
        <v>00</v>
      </c>
      <c r="E1847" t="str">
        <f>"101"</f>
        <v>101</v>
      </c>
      <c r="F1847">
        <v>6</v>
      </c>
      <c r="G1847" t="str">
        <f t="shared" si="398"/>
        <v>99</v>
      </c>
      <c r="H1847" t="str">
        <f t="shared" si="395"/>
        <v>0</v>
      </c>
      <c r="I1847" t="str">
        <f t="shared" si="397"/>
        <v>75</v>
      </c>
      <c r="J1847" t="s">
        <v>538</v>
      </c>
      <c r="K1847" s="1">
        <v>25500</v>
      </c>
    </row>
    <row r="1848" spans="1:11" x14ac:dyDescent="0.35">
      <c r="A1848">
        <v>199</v>
      </c>
      <c r="B1848" t="str">
        <f t="shared" si="391"/>
        <v>51</v>
      </c>
      <c r="C1848">
        <v>6259</v>
      </c>
      <c r="D1848" t="str">
        <f t="shared" si="396"/>
        <v>00</v>
      </c>
      <c r="E1848" t="str">
        <f>"102"</f>
        <v>102</v>
      </c>
      <c r="F1848">
        <v>6</v>
      </c>
      <c r="G1848" t="str">
        <f t="shared" si="398"/>
        <v>99</v>
      </c>
      <c r="H1848" t="str">
        <f t="shared" si="395"/>
        <v>0</v>
      </c>
      <c r="I1848" t="str">
        <f t="shared" si="397"/>
        <v>75</v>
      </c>
      <c r="J1848" t="s">
        <v>538</v>
      </c>
      <c r="K1848" s="1">
        <v>27500</v>
      </c>
    </row>
    <row r="1849" spans="1:11" x14ac:dyDescent="0.35">
      <c r="A1849">
        <v>199</v>
      </c>
      <c r="B1849" t="str">
        <f t="shared" si="391"/>
        <v>51</v>
      </c>
      <c r="C1849">
        <v>6259</v>
      </c>
      <c r="D1849" t="str">
        <f t="shared" si="396"/>
        <v>00</v>
      </c>
      <c r="E1849" t="str">
        <f>"103"</f>
        <v>103</v>
      </c>
      <c r="F1849">
        <v>6</v>
      </c>
      <c r="G1849" t="str">
        <f t="shared" si="398"/>
        <v>99</v>
      </c>
      <c r="H1849" t="str">
        <f t="shared" si="395"/>
        <v>0</v>
      </c>
      <c r="I1849" t="str">
        <f t="shared" si="397"/>
        <v>75</v>
      </c>
      <c r="J1849" t="s">
        <v>538</v>
      </c>
      <c r="K1849" s="1">
        <v>13500</v>
      </c>
    </row>
    <row r="1850" spans="1:11" x14ac:dyDescent="0.35">
      <c r="A1850">
        <v>199</v>
      </c>
      <c r="B1850" t="str">
        <f t="shared" si="391"/>
        <v>51</v>
      </c>
      <c r="C1850">
        <v>6259</v>
      </c>
      <c r="D1850" t="str">
        <f t="shared" si="396"/>
        <v>00</v>
      </c>
      <c r="E1850" t="str">
        <f>"105"</f>
        <v>105</v>
      </c>
      <c r="F1850">
        <v>6</v>
      </c>
      <c r="G1850" t="str">
        <f t="shared" si="398"/>
        <v>99</v>
      </c>
      <c r="H1850" t="str">
        <f t="shared" si="395"/>
        <v>0</v>
      </c>
      <c r="I1850" t="str">
        <f t="shared" si="397"/>
        <v>75</v>
      </c>
      <c r="J1850" t="s">
        <v>538</v>
      </c>
      <c r="K1850" s="1">
        <v>14000</v>
      </c>
    </row>
    <row r="1851" spans="1:11" x14ac:dyDescent="0.35">
      <c r="A1851">
        <v>199</v>
      </c>
      <c r="B1851" t="str">
        <f t="shared" si="391"/>
        <v>51</v>
      </c>
      <c r="C1851">
        <v>6259</v>
      </c>
      <c r="D1851" t="str">
        <f t="shared" si="396"/>
        <v>00</v>
      </c>
      <c r="E1851" t="str">
        <f>"107"</f>
        <v>107</v>
      </c>
      <c r="F1851">
        <v>6</v>
      </c>
      <c r="G1851" t="str">
        <f t="shared" si="398"/>
        <v>99</v>
      </c>
      <c r="H1851" t="str">
        <f t="shared" si="395"/>
        <v>0</v>
      </c>
      <c r="I1851" t="str">
        <f t="shared" si="397"/>
        <v>75</v>
      </c>
      <c r="J1851" t="s">
        <v>538</v>
      </c>
      <c r="K1851" s="1">
        <v>15500</v>
      </c>
    </row>
    <row r="1852" spans="1:11" x14ac:dyDescent="0.35">
      <c r="A1852">
        <v>199</v>
      </c>
      <c r="B1852" t="str">
        <f t="shared" si="391"/>
        <v>51</v>
      </c>
      <c r="C1852">
        <v>6259</v>
      </c>
      <c r="D1852" t="str">
        <f t="shared" si="396"/>
        <v>00</v>
      </c>
      <c r="E1852" t="str">
        <f t="shared" ref="E1852:E1857" si="399">"999"</f>
        <v>999</v>
      </c>
      <c r="F1852">
        <v>6</v>
      </c>
      <c r="G1852" t="str">
        <f t="shared" si="398"/>
        <v>99</v>
      </c>
      <c r="H1852" t="str">
        <f t="shared" si="395"/>
        <v>0</v>
      </c>
      <c r="I1852" t="str">
        <f>"00"</f>
        <v>00</v>
      </c>
      <c r="J1852" t="s">
        <v>538</v>
      </c>
      <c r="K1852" s="1">
        <v>10000</v>
      </c>
    </row>
    <row r="1853" spans="1:11" x14ac:dyDescent="0.35">
      <c r="A1853">
        <v>199</v>
      </c>
      <c r="B1853" t="str">
        <f t="shared" si="391"/>
        <v>51</v>
      </c>
      <c r="C1853">
        <v>6259</v>
      </c>
      <c r="D1853" t="str">
        <f t="shared" si="396"/>
        <v>00</v>
      </c>
      <c r="E1853" t="str">
        <f t="shared" si="399"/>
        <v>999</v>
      </c>
      <c r="F1853">
        <v>6</v>
      </c>
      <c r="G1853" t="str">
        <f t="shared" si="398"/>
        <v>99</v>
      </c>
      <c r="H1853" t="str">
        <f t="shared" si="395"/>
        <v>0</v>
      </c>
      <c r="I1853" t="str">
        <f>"06"</f>
        <v>06</v>
      </c>
      <c r="J1853" t="s">
        <v>539</v>
      </c>
      <c r="K1853" s="1">
        <v>10000</v>
      </c>
    </row>
    <row r="1854" spans="1:11" x14ac:dyDescent="0.35">
      <c r="A1854">
        <v>199</v>
      </c>
      <c r="B1854" t="str">
        <f t="shared" ref="B1854:B1885" si="400">"51"</f>
        <v>51</v>
      </c>
      <c r="C1854">
        <v>6259</v>
      </c>
      <c r="D1854" t="str">
        <f t="shared" si="396"/>
        <v>00</v>
      </c>
      <c r="E1854" t="str">
        <f t="shared" si="399"/>
        <v>999</v>
      </c>
      <c r="F1854">
        <v>6</v>
      </c>
      <c r="G1854" t="str">
        <f t="shared" si="398"/>
        <v>99</v>
      </c>
      <c r="H1854" t="str">
        <f t="shared" si="395"/>
        <v>0</v>
      </c>
      <c r="I1854" t="str">
        <f>"08"</f>
        <v>08</v>
      </c>
      <c r="J1854" t="s">
        <v>540</v>
      </c>
      <c r="K1854" s="1">
        <v>12000</v>
      </c>
    </row>
    <row r="1855" spans="1:11" x14ac:dyDescent="0.35">
      <c r="A1855">
        <v>199</v>
      </c>
      <c r="B1855" t="str">
        <f t="shared" si="400"/>
        <v>51</v>
      </c>
      <c r="C1855">
        <v>6259</v>
      </c>
      <c r="D1855" t="str">
        <f t="shared" si="396"/>
        <v>00</v>
      </c>
      <c r="E1855" t="str">
        <f t="shared" si="399"/>
        <v>999</v>
      </c>
      <c r="F1855">
        <v>6</v>
      </c>
      <c r="G1855" t="str">
        <f t="shared" si="398"/>
        <v>99</v>
      </c>
      <c r="H1855" t="str">
        <f t="shared" si="395"/>
        <v>0</v>
      </c>
      <c r="I1855" t="str">
        <f>"10"</f>
        <v>10</v>
      </c>
      <c r="J1855" t="s">
        <v>541</v>
      </c>
      <c r="K1855" s="1">
        <v>1500</v>
      </c>
    </row>
    <row r="1856" spans="1:11" x14ac:dyDescent="0.35">
      <c r="A1856">
        <v>199</v>
      </c>
      <c r="B1856" t="str">
        <f t="shared" si="400"/>
        <v>51</v>
      </c>
      <c r="C1856">
        <v>6259</v>
      </c>
      <c r="D1856" t="str">
        <f t="shared" si="396"/>
        <v>00</v>
      </c>
      <c r="E1856" t="str">
        <f t="shared" si="399"/>
        <v>999</v>
      </c>
      <c r="F1856">
        <v>6</v>
      </c>
      <c r="G1856" t="str">
        <f t="shared" si="398"/>
        <v>99</v>
      </c>
      <c r="H1856" t="str">
        <f t="shared" si="395"/>
        <v>0</v>
      </c>
      <c r="I1856" t="str">
        <f>"91"</f>
        <v>91</v>
      </c>
      <c r="J1856" t="s">
        <v>542</v>
      </c>
      <c r="K1856" s="1">
        <v>50000</v>
      </c>
    </row>
    <row r="1857" spans="1:11" x14ac:dyDescent="0.35">
      <c r="A1857">
        <v>199</v>
      </c>
      <c r="B1857" t="str">
        <f t="shared" si="400"/>
        <v>51</v>
      </c>
      <c r="C1857">
        <v>6259</v>
      </c>
      <c r="D1857" t="str">
        <f t="shared" si="396"/>
        <v>00</v>
      </c>
      <c r="E1857" t="str">
        <f t="shared" si="399"/>
        <v>999</v>
      </c>
      <c r="F1857">
        <v>6</v>
      </c>
      <c r="G1857" t="str">
        <f t="shared" si="398"/>
        <v>99</v>
      </c>
      <c r="H1857" t="str">
        <f>"R"</f>
        <v>R</v>
      </c>
      <c r="I1857" t="str">
        <f>"06"</f>
        <v>06</v>
      </c>
      <c r="J1857" t="s">
        <v>539</v>
      </c>
      <c r="K1857" s="1">
        <v>6000</v>
      </c>
    </row>
    <row r="1858" spans="1:11" x14ac:dyDescent="0.35">
      <c r="A1858">
        <v>199</v>
      </c>
      <c r="B1858" t="str">
        <f t="shared" si="400"/>
        <v>51</v>
      </c>
      <c r="C1858">
        <v>6259</v>
      </c>
      <c r="D1858" t="str">
        <f t="shared" ref="D1858:D1872" si="401">"20"</f>
        <v>20</v>
      </c>
      <c r="E1858" t="str">
        <f>"001"</f>
        <v>001</v>
      </c>
      <c r="F1858">
        <v>6</v>
      </c>
      <c r="G1858" t="str">
        <f>"22"</f>
        <v>22</v>
      </c>
      <c r="H1858" t="str">
        <f t="shared" ref="H1858:H1871" si="402">"0"</f>
        <v>0</v>
      </c>
      <c r="I1858" t="str">
        <f t="shared" ref="I1858:I1866" si="403">"75"</f>
        <v>75</v>
      </c>
      <c r="J1858" t="s">
        <v>543</v>
      </c>
      <c r="K1858" s="1">
        <v>36000</v>
      </c>
    </row>
    <row r="1859" spans="1:11" x14ac:dyDescent="0.35">
      <c r="A1859">
        <v>199</v>
      </c>
      <c r="B1859" t="str">
        <f t="shared" si="400"/>
        <v>51</v>
      </c>
      <c r="C1859">
        <v>6259</v>
      </c>
      <c r="D1859" t="str">
        <f t="shared" si="401"/>
        <v>20</v>
      </c>
      <c r="E1859" t="str">
        <f>"001"</f>
        <v>001</v>
      </c>
      <c r="F1859">
        <v>6</v>
      </c>
      <c r="G1859" t="str">
        <f t="shared" ref="G1859:G1872" si="404">"99"</f>
        <v>99</v>
      </c>
      <c r="H1859" t="str">
        <f t="shared" si="402"/>
        <v>0</v>
      </c>
      <c r="I1859" t="str">
        <f t="shared" si="403"/>
        <v>75</v>
      </c>
      <c r="J1859" t="s">
        <v>544</v>
      </c>
      <c r="K1859" s="1">
        <v>397000</v>
      </c>
    </row>
    <row r="1860" spans="1:11" x14ac:dyDescent="0.35">
      <c r="A1860">
        <v>199</v>
      </c>
      <c r="B1860" t="str">
        <f t="shared" si="400"/>
        <v>51</v>
      </c>
      <c r="C1860">
        <v>6259</v>
      </c>
      <c r="D1860" t="str">
        <f t="shared" si="401"/>
        <v>20</v>
      </c>
      <c r="E1860" t="str">
        <f>"041"</f>
        <v>041</v>
      </c>
      <c r="F1860">
        <v>6</v>
      </c>
      <c r="G1860" t="str">
        <f t="shared" si="404"/>
        <v>99</v>
      </c>
      <c r="H1860" t="str">
        <f t="shared" si="402"/>
        <v>0</v>
      </c>
      <c r="I1860" t="str">
        <f t="shared" si="403"/>
        <v>75</v>
      </c>
      <c r="J1860" t="s">
        <v>544</v>
      </c>
      <c r="K1860" s="1">
        <v>139000</v>
      </c>
    </row>
    <row r="1861" spans="1:11" x14ac:dyDescent="0.35">
      <c r="A1861">
        <v>199</v>
      </c>
      <c r="B1861" t="str">
        <f t="shared" si="400"/>
        <v>51</v>
      </c>
      <c r="C1861">
        <v>6259</v>
      </c>
      <c r="D1861" t="str">
        <f t="shared" si="401"/>
        <v>20</v>
      </c>
      <c r="E1861" t="str">
        <f>"042"</f>
        <v>042</v>
      </c>
      <c r="F1861">
        <v>6</v>
      </c>
      <c r="G1861" t="str">
        <f t="shared" si="404"/>
        <v>99</v>
      </c>
      <c r="H1861" t="str">
        <f t="shared" si="402"/>
        <v>0</v>
      </c>
      <c r="I1861" t="str">
        <f t="shared" si="403"/>
        <v>75</v>
      </c>
      <c r="J1861" t="s">
        <v>544</v>
      </c>
      <c r="K1861" s="1">
        <v>68000</v>
      </c>
    </row>
    <row r="1862" spans="1:11" x14ac:dyDescent="0.35">
      <c r="A1862">
        <v>199</v>
      </c>
      <c r="B1862" t="str">
        <f t="shared" si="400"/>
        <v>51</v>
      </c>
      <c r="C1862">
        <v>6259</v>
      </c>
      <c r="D1862" t="str">
        <f t="shared" si="401"/>
        <v>20</v>
      </c>
      <c r="E1862" t="str">
        <f>"101"</f>
        <v>101</v>
      </c>
      <c r="F1862">
        <v>6</v>
      </c>
      <c r="G1862" t="str">
        <f t="shared" si="404"/>
        <v>99</v>
      </c>
      <c r="H1862" t="str">
        <f t="shared" si="402"/>
        <v>0</v>
      </c>
      <c r="I1862" t="str">
        <f t="shared" si="403"/>
        <v>75</v>
      </c>
      <c r="J1862" t="s">
        <v>544</v>
      </c>
      <c r="K1862" s="1">
        <v>70000</v>
      </c>
    </row>
    <row r="1863" spans="1:11" x14ac:dyDescent="0.35">
      <c r="A1863">
        <v>199</v>
      </c>
      <c r="B1863" t="str">
        <f t="shared" si="400"/>
        <v>51</v>
      </c>
      <c r="C1863">
        <v>6259</v>
      </c>
      <c r="D1863" t="str">
        <f t="shared" si="401"/>
        <v>20</v>
      </c>
      <c r="E1863" t="str">
        <f>"102"</f>
        <v>102</v>
      </c>
      <c r="F1863">
        <v>6</v>
      </c>
      <c r="G1863" t="str">
        <f t="shared" si="404"/>
        <v>99</v>
      </c>
      <c r="H1863" t="str">
        <f t="shared" si="402"/>
        <v>0</v>
      </c>
      <c r="I1863" t="str">
        <f t="shared" si="403"/>
        <v>75</v>
      </c>
      <c r="J1863" t="s">
        <v>544</v>
      </c>
      <c r="K1863" s="1">
        <v>93500</v>
      </c>
    </row>
    <row r="1864" spans="1:11" x14ac:dyDescent="0.35">
      <c r="A1864">
        <v>199</v>
      </c>
      <c r="B1864" t="str">
        <f t="shared" si="400"/>
        <v>51</v>
      </c>
      <c r="C1864">
        <v>6259</v>
      </c>
      <c r="D1864" t="str">
        <f t="shared" si="401"/>
        <v>20</v>
      </c>
      <c r="E1864" t="str">
        <f>"103"</f>
        <v>103</v>
      </c>
      <c r="F1864">
        <v>6</v>
      </c>
      <c r="G1864" t="str">
        <f t="shared" si="404"/>
        <v>99</v>
      </c>
      <c r="H1864" t="str">
        <f t="shared" si="402"/>
        <v>0</v>
      </c>
      <c r="I1864" t="str">
        <f t="shared" si="403"/>
        <v>75</v>
      </c>
      <c r="J1864" t="s">
        <v>544</v>
      </c>
      <c r="K1864" s="1">
        <v>63500</v>
      </c>
    </row>
    <row r="1865" spans="1:11" x14ac:dyDescent="0.35">
      <c r="A1865">
        <v>199</v>
      </c>
      <c r="B1865" t="str">
        <f t="shared" si="400"/>
        <v>51</v>
      </c>
      <c r="C1865">
        <v>6259</v>
      </c>
      <c r="D1865" t="str">
        <f t="shared" si="401"/>
        <v>20</v>
      </c>
      <c r="E1865" t="str">
        <f>"105"</f>
        <v>105</v>
      </c>
      <c r="F1865">
        <v>6</v>
      </c>
      <c r="G1865" t="str">
        <f t="shared" si="404"/>
        <v>99</v>
      </c>
      <c r="H1865" t="str">
        <f t="shared" si="402"/>
        <v>0</v>
      </c>
      <c r="I1865" t="str">
        <f t="shared" si="403"/>
        <v>75</v>
      </c>
      <c r="J1865" t="s">
        <v>544</v>
      </c>
      <c r="K1865" s="1">
        <v>37500</v>
      </c>
    </row>
    <row r="1866" spans="1:11" x14ac:dyDescent="0.35">
      <c r="A1866">
        <v>199</v>
      </c>
      <c r="B1866" t="str">
        <f t="shared" si="400"/>
        <v>51</v>
      </c>
      <c r="C1866">
        <v>6259</v>
      </c>
      <c r="D1866" t="str">
        <f t="shared" si="401"/>
        <v>20</v>
      </c>
      <c r="E1866" t="str">
        <f>"107"</f>
        <v>107</v>
      </c>
      <c r="F1866">
        <v>6</v>
      </c>
      <c r="G1866" t="str">
        <f t="shared" si="404"/>
        <v>99</v>
      </c>
      <c r="H1866" t="str">
        <f t="shared" si="402"/>
        <v>0</v>
      </c>
      <c r="I1866" t="str">
        <f t="shared" si="403"/>
        <v>75</v>
      </c>
      <c r="J1866" t="s">
        <v>544</v>
      </c>
      <c r="K1866" s="1">
        <v>75000</v>
      </c>
    </row>
    <row r="1867" spans="1:11" x14ac:dyDescent="0.35">
      <c r="A1867">
        <v>199</v>
      </c>
      <c r="B1867" t="str">
        <f t="shared" si="400"/>
        <v>51</v>
      </c>
      <c r="C1867">
        <v>6259</v>
      </c>
      <c r="D1867" t="str">
        <f t="shared" si="401"/>
        <v>20</v>
      </c>
      <c r="E1867" t="str">
        <f t="shared" ref="E1867:E1872" si="405">"999"</f>
        <v>999</v>
      </c>
      <c r="F1867">
        <v>6</v>
      </c>
      <c r="G1867" t="str">
        <f t="shared" si="404"/>
        <v>99</v>
      </c>
      <c r="H1867" t="str">
        <f t="shared" si="402"/>
        <v>0</v>
      </c>
      <c r="I1867" t="str">
        <f>"00"</f>
        <v>00</v>
      </c>
      <c r="J1867" t="s">
        <v>544</v>
      </c>
      <c r="K1867" s="1">
        <v>29000</v>
      </c>
    </row>
    <row r="1868" spans="1:11" x14ac:dyDescent="0.35">
      <c r="A1868">
        <v>199</v>
      </c>
      <c r="B1868" t="str">
        <f t="shared" si="400"/>
        <v>51</v>
      </c>
      <c r="C1868">
        <v>6259</v>
      </c>
      <c r="D1868" t="str">
        <f t="shared" si="401"/>
        <v>20</v>
      </c>
      <c r="E1868" t="str">
        <f t="shared" si="405"/>
        <v>999</v>
      </c>
      <c r="F1868">
        <v>6</v>
      </c>
      <c r="G1868" t="str">
        <f t="shared" si="404"/>
        <v>99</v>
      </c>
      <c r="H1868" t="str">
        <f t="shared" si="402"/>
        <v>0</v>
      </c>
      <c r="I1868" t="str">
        <f>"06"</f>
        <v>06</v>
      </c>
      <c r="J1868" t="s">
        <v>545</v>
      </c>
      <c r="K1868" s="1">
        <v>26000</v>
      </c>
    </row>
    <row r="1869" spans="1:11" x14ac:dyDescent="0.35">
      <c r="A1869">
        <v>199</v>
      </c>
      <c r="B1869" t="str">
        <f t="shared" si="400"/>
        <v>51</v>
      </c>
      <c r="C1869">
        <v>6259</v>
      </c>
      <c r="D1869" t="str">
        <f t="shared" si="401"/>
        <v>20</v>
      </c>
      <c r="E1869" t="str">
        <f t="shared" si="405"/>
        <v>999</v>
      </c>
      <c r="F1869">
        <v>6</v>
      </c>
      <c r="G1869" t="str">
        <f t="shared" si="404"/>
        <v>99</v>
      </c>
      <c r="H1869" t="str">
        <f t="shared" si="402"/>
        <v>0</v>
      </c>
      <c r="I1869" t="str">
        <f>"08"</f>
        <v>08</v>
      </c>
      <c r="J1869" t="s">
        <v>546</v>
      </c>
      <c r="K1869" s="1">
        <v>33000</v>
      </c>
    </row>
    <row r="1870" spans="1:11" x14ac:dyDescent="0.35">
      <c r="A1870">
        <v>199</v>
      </c>
      <c r="B1870" t="str">
        <f t="shared" si="400"/>
        <v>51</v>
      </c>
      <c r="C1870">
        <v>6259</v>
      </c>
      <c r="D1870" t="str">
        <f t="shared" si="401"/>
        <v>20</v>
      </c>
      <c r="E1870" t="str">
        <f t="shared" si="405"/>
        <v>999</v>
      </c>
      <c r="F1870">
        <v>6</v>
      </c>
      <c r="G1870" t="str">
        <f t="shared" si="404"/>
        <v>99</v>
      </c>
      <c r="H1870" t="str">
        <f t="shared" si="402"/>
        <v>0</v>
      </c>
      <c r="I1870" t="str">
        <f>"10"</f>
        <v>10</v>
      </c>
      <c r="J1870" t="s">
        <v>547</v>
      </c>
      <c r="K1870" s="1">
        <v>10000</v>
      </c>
    </row>
    <row r="1871" spans="1:11" x14ac:dyDescent="0.35">
      <c r="A1871">
        <v>199</v>
      </c>
      <c r="B1871" t="str">
        <f t="shared" si="400"/>
        <v>51</v>
      </c>
      <c r="C1871">
        <v>6259</v>
      </c>
      <c r="D1871" t="str">
        <f t="shared" si="401"/>
        <v>20</v>
      </c>
      <c r="E1871" t="str">
        <f t="shared" si="405"/>
        <v>999</v>
      </c>
      <c r="F1871">
        <v>6</v>
      </c>
      <c r="G1871" t="str">
        <f t="shared" si="404"/>
        <v>99</v>
      </c>
      <c r="H1871" t="str">
        <f t="shared" si="402"/>
        <v>0</v>
      </c>
      <c r="I1871" t="str">
        <f>"91"</f>
        <v>91</v>
      </c>
      <c r="J1871" t="s">
        <v>548</v>
      </c>
      <c r="K1871" s="1">
        <v>123000</v>
      </c>
    </row>
    <row r="1872" spans="1:11" x14ac:dyDescent="0.35">
      <c r="A1872">
        <v>199</v>
      </c>
      <c r="B1872" t="str">
        <f t="shared" si="400"/>
        <v>51</v>
      </c>
      <c r="C1872">
        <v>6259</v>
      </c>
      <c r="D1872" t="str">
        <f t="shared" si="401"/>
        <v>20</v>
      </c>
      <c r="E1872" t="str">
        <f t="shared" si="405"/>
        <v>999</v>
      </c>
      <c r="F1872">
        <v>6</v>
      </c>
      <c r="G1872" t="str">
        <f t="shared" si="404"/>
        <v>99</v>
      </c>
      <c r="H1872" t="str">
        <f>"R"</f>
        <v>R</v>
      </c>
      <c r="I1872" t="str">
        <f>"06"</f>
        <v>06</v>
      </c>
      <c r="J1872" t="s">
        <v>545</v>
      </c>
      <c r="K1872" s="1">
        <v>21000</v>
      </c>
    </row>
    <row r="1873" spans="1:11" x14ac:dyDescent="0.35">
      <c r="A1873">
        <v>199</v>
      </c>
      <c r="B1873" t="str">
        <f t="shared" si="400"/>
        <v>51</v>
      </c>
      <c r="C1873">
        <v>6259</v>
      </c>
      <c r="D1873" t="str">
        <f t="shared" ref="D1873:D1887" si="406">"30"</f>
        <v>30</v>
      </c>
      <c r="E1873" t="str">
        <f>"001"</f>
        <v>001</v>
      </c>
      <c r="F1873">
        <v>6</v>
      </c>
      <c r="G1873" t="str">
        <f>"22"</f>
        <v>22</v>
      </c>
      <c r="H1873" t="str">
        <f t="shared" ref="H1873:H1886" si="407">"0"</f>
        <v>0</v>
      </c>
      <c r="I1873" t="str">
        <f t="shared" ref="I1873:I1881" si="408">"75"</f>
        <v>75</v>
      </c>
      <c r="J1873" t="s">
        <v>549</v>
      </c>
      <c r="K1873" s="1">
        <v>5121</v>
      </c>
    </row>
    <row r="1874" spans="1:11" x14ac:dyDescent="0.35">
      <c r="A1874">
        <v>199</v>
      </c>
      <c r="B1874" t="str">
        <f t="shared" si="400"/>
        <v>51</v>
      </c>
      <c r="C1874">
        <v>6259</v>
      </c>
      <c r="D1874" t="str">
        <f t="shared" si="406"/>
        <v>30</v>
      </c>
      <c r="E1874" t="str">
        <f>"001"</f>
        <v>001</v>
      </c>
      <c r="F1874">
        <v>6</v>
      </c>
      <c r="G1874" t="str">
        <f t="shared" ref="G1874:G1905" si="409">"99"</f>
        <v>99</v>
      </c>
      <c r="H1874" t="str">
        <f t="shared" si="407"/>
        <v>0</v>
      </c>
      <c r="I1874" t="str">
        <f t="shared" si="408"/>
        <v>75</v>
      </c>
      <c r="J1874" t="s">
        <v>550</v>
      </c>
      <c r="K1874" s="1">
        <v>52000</v>
      </c>
    </row>
    <row r="1875" spans="1:11" x14ac:dyDescent="0.35">
      <c r="A1875">
        <v>199</v>
      </c>
      <c r="B1875" t="str">
        <f t="shared" si="400"/>
        <v>51</v>
      </c>
      <c r="C1875">
        <v>6259</v>
      </c>
      <c r="D1875" t="str">
        <f t="shared" si="406"/>
        <v>30</v>
      </c>
      <c r="E1875" t="str">
        <f>"041"</f>
        <v>041</v>
      </c>
      <c r="F1875">
        <v>6</v>
      </c>
      <c r="G1875" t="str">
        <f t="shared" si="409"/>
        <v>99</v>
      </c>
      <c r="H1875" t="str">
        <f t="shared" si="407"/>
        <v>0</v>
      </c>
      <c r="I1875" t="str">
        <f t="shared" si="408"/>
        <v>75</v>
      </c>
      <c r="J1875" t="s">
        <v>550</v>
      </c>
      <c r="K1875" s="1">
        <v>20000</v>
      </c>
    </row>
    <row r="1876" spans="1:11" x14ac:dyDescent="0.35">
      <c r="A1876">
        <v>199</v>
      </c>
      <c r="B1876" t="str">
        <f t="shared" si="400"/>
        <v>51</v>
      </c>
      <c r="C1876">
        <v>6259</v>
      </c>
      <c r="D1876" t="str">
        <f t="shared" si="406"/>
        <v>30</v>
      </c>
      <c r="E1876" t="str">
        <f>"042"</f>
        <v>042</v>
      </c>
      <c r="F1876">
        <v>6</v>
      </c>
      <c r="G1876" t="str">
        <f t="shared" si="409"/>
        <v>99</v>
      </c>
      <c r="H1876" t="str">
        <f t="shared" si="407"/>
        <v>0</v>
      </c>
      <c r="I1876" t="str">
        <f t="shared" si="408"/>
        <v>75</v>
      </c>
      <c r="J1876" t="s">
        <v>550</v>
      </c>
      <c r="K1876" s="1">
        <v>18000</v>
      </c>
    </row>
    <row r="1877" spans="1:11" x14ac:dyDescent="0.35">
      <c r="A1877">
        <v>199</v>
      </c>
      <c r="B1877" t="str">
        <f t="shared" si="400"/>
        <v>51</v>
      </c>
      <c r="C1877">
        <v>6259</v>
      </c>
      <c r="D1877" t="str">
        <f t="shared" si="406"/>
        <v>30</v>
      </c>
      <c r="E1877" t="str">
        <f>"101"</f>
        <v>101</v>
      </c>
      <c r="F1877">
        <v>6</v>
      </c>
      <c r="G1877" t="str">
        <f t="shared" si="409"/>
        <v>99</v>
      </c>
      <c r="H1877" t="str">
        <f t="shared" si="407"/>
        <v>0</v>
      </c>
      <c r="I1877" t="str">
        <f t="shared" si="408"/>
        <v>75</v>
      </c>
      <c r="J1877" t="s">
        <v>550</v>
      </c>
      <c r="K1877" s="1">
        <v>9500</v>
      </c>
    </row>
    <row r="1878" spans="1:11" x14ac:dyDescent="0.35">
      <c r="A1878">
        <v>199</v>
      </c>
      <c r="B1878" t="str">
        <f t="shared" si="400"/>
        <v>51</v>
      </c>
      <c r="C1878">
        <v>6259</v>
      </c>
      <c r="D1878" t="str">
        <f t="shared" si="406"/>
        <v>30</v>
      </c>
      <c r="E1878" t="str">
        <f>"102"</f>
        <v>102</v>
      </c>
      <c r="F1878">
        <v>6</v>
      </c>
      <c r="G1878" t="str">
        <f t="shared" si="409"/>
        <v>99</v>
      </c>
      <c r="H1878" t="str">
        <f t="shared" si="407"/>
        <v>0</v>
      </c>
      <c r="I1878" t="str">
        <f t="shared" si="408"/>
        <v>75</v>
      </c>
      <c r="J1878" t="s">
        <v>550</v>
      </c>
      <c r="K1878" s="1">
        <v>13500</v>
      </c>
    </row>
    <row r="1879" spans="1:11" x14ac:dyDescent="0.35">
      <c r="A1879">
        <v>199</v>
      </c>
      <c r="B1879" t="str">
        <f t="shared" si="400"/>
        <v>51</v>
      </c>
      <c r="C1879">
        <v>6259</v>
      </c>
      <c r="D1879" t="str">
        <f t="shared" si="406"/>
        <v>30</v>
      </c>
      <c r="E1879" t="str">
        <f>"103"</f>
        <v>103</v>
      </c>
      <c r="F1879">
        <v>6</v>
      </c>
      <c r="G1879" t="str">
        <f t="shared" si="409"/>
        <v>99</v>
      </c>
      <c r="H1879" t="str">
        <f t="shared" si="407"/>
        <v>0</v>
      </c>
      <c r="I1879" t="str">
        <f t="shared" si="408"/>
        <v>75</v>
      </c>
      <c r="J1879" t="s">
        <v>550</v>
      </c>
      <c r="K1879" s="1">
        <v>10000</v>
      </c>
    </row>
    <row r="1880" spans="1:11" x14ac:dyDescent="0.35">
      <c r="A1880">
        <v>199</v>
      </c>
      <c r="B1880" t="str">
        <f t="shared" si="400"/>
        <v>51</v>
      </c>
      <c r="C1880">
        <v>6259</v>
      </c>
      <c r="D1880" t="str">
        <f t="shared" si="406"/>
        <v>30</v>
      </c>
      <c r="E1880" t="str">
        <f>"105"</f>
        <v>105</v>
      </c>
      <c r="F1880">
        <v>6</v>
      </c>
      <c r="G1880" t="str">
        <f t="shared" si="409"/>
        <v>99</v>
      </c>
      <c r="H1880" t="str">
        <f t="shared" si="407"/>
        <v>0</v>
      </c>
      <c r="I1880" t="str">
        <f t="shared" si="408"/>
        <v>75</v>
      </c>
      <c r="J1880" t="s">
        <v>550</v>
      </c>
      <c r="K1880" s="1">
        <v>9000</v>
      </c>
    </row>
    <row r="1881" spans="1:11" x14ac:dyDescent="0.35">
      <c r="A1881">
        <v>199</v>
      </c>
      <c r="B1881" t="str">
        <f t="shared" si="400"/>
        <v>51</v>
      </c>
      <c r="C1881">
        <v>6259</v>
      </c>
      <c r="D1881" t="str">
        <f t="shared" si="406"/>
        <v>30</v>
      </c>
      <c r="E1881" t="str">
        <f>"107"</f>
        <v>107</v>
      </c>
      <c r="F1881">
        <v>6</v>
      </c>
      <c r="G1881" t="str">
        <f t="shared" si="409"/>
        <v>99</v>
      </c>
      <c r="H1881" t="str">
        <f t="shared" si="407"/>
        <v>0</v>
      </c>
      <c r="I1881" t="str">
        <f t="shared" si="408"/>
        <v>75</v>
      </c>
      <c r="J1881" t="s">
        <v>550</v>
      </c>
      <c r="K1881" s="1">
        <v>9000</v>
      </c>
    </row>
    <row r="1882" spans="1:11" x14ac:dyDescent="0.35">
      <c r="A1882">
        <v>199</v>
      </c>
      <c r="B1882" t="str">
        <f t="shared" si="400"/>
        <v>51</v>
      </c>
      <c r="C1882">
        <v>6259</v>
      </c>
      <c r="D1882" t="str">
        <f t="shared" si="406"/>
        <v>30</v>
      </c>
      <c r="E1882" t="str">
        <f t="shared" ref="E1882:E1895" si="410">"999"</f>
        <v>999</v>
      </c>
      <c r="F1882">
        <v>6</v>
      </c>
      <c r="G1882" t="str">
        <f t="shared" si="409"/>
        <v>99</v>
      </c>
      <c r="H1882" t="str">
        <f t="shared" si="407"/>
        <v>0</v>
      </c>
      <c r="I1882" t="str">
        <f>"00"</f>
        <v>00</v>
      </c>
      <c r="J1882" t="s">
        <v>550</v>
      </c>
      <c r="K1882" s="1">
        <v>5000</v>
      </c>
    </row>
    <row r="1883" spans="1:11" x14ac:dyDescent="0.35">
      <c r="A1883">
        <v>199</v>
      </c>
      <c r="B1883" t="str">
        <f t="shared" si="400"/>
        <v>51</v>
      </c>
      <c r="C1883">
        <v>6259</v>
      </c>
      <c r="D1883" t="str">
        <f t="shared" si="406"/>
        <v>30</v>
      </c>
      <c r="E1883" t="str">
        <f t="shared" si="410"/>
        <v>999</v>
      </c>
      <c r="F1883">
        <v>6</v>
      </c>
      <c r="G1883" t="str">
        <f t="shared" si="409"/>
        <v>99</v>
      </c>
      <c r="H1883" t="str">
        <f t="shared" si="407"/>
        <v>0</v>
      </c>
      <c r="I1883" t="str">
        <f>"06"</f>
        <v>06</v>
      </c>
      <c r="J1883" t="s">
        <v>551</v>
      </c>
      <c r="K1883" s="1">
        <v>7400</v>
      </c>
    </row>
    <row r="1884" spans="1:11" x14ac:dyDescent="0.35">
      <c r="A1884">
        <v>199</v>
      </c>
      <c r="B1884" t="str">
        <f t="shared" si="400"/>
        <v>51</v>
      </c>
      <c r="C1884">
        <v>6259</v>
      </c>
      <c r="D1884" t="str">
        <f t="shared" si="406"/>
        <v>30</v>
      </c>
      <c r="E1884" t="str">
        <f t="shared" si="410"/>
        <v>999</v>
      </c>
      <c r="F1884">
        <v>6</v>
      </c>
      <c r="G1884" t="str">
        <f t="shared" si="409"/>
        <v>99</v>
      </c>
      <c r="H1884" t="str">
        <f t="shared" si="407"/>
        <v>0</v>
      </c>
      <c r="I1884" t="str">
        <f>"08"</f>
        <v>08</v>
      </c>
      <c r="J1884" t="s">
        <v>552</v>
      </c>
      <c r="K1884" s="1">
        <v>5000</v>
      </c>
    </row>
    <row r="1885" spans="1:11" x14ac:dyDescent="0.35">
      <c r="A1885">
        <v>199</v>
      </c>
      <c r="B1885" t="str">
        <f t="shared" si="400"/>
        <v>51</v>
      </c>
      <c r="C1885">
        <v>6259</v>
      </c>
      <c r="D1885" t="str">
        <f t="shared" si="406"/>
        <v>30</v>
      </c>
      <c r="E1885" t="str">
        <f t="shared" si="410"/>
        <v>999</v>
      </c>
      <c r="F1885">
        <v>6</v>
      </c>
      <c r="G1885" t="str">
        <f t="shared" si="409"/>
        <v>99</v>
      </c>
      <c r="H1885" t="str">
        <f t="shared" si="407"/>
        <v>0</v>
      </c>
      <c r="I1885" t="str">
        <f>"10"</f>
        <v>10</v>
      </c>
      <c r="J1885" t="s">
        <v>553</v>
      </c>
      <c r="K1885" s="1">
        <v>1900</v>
      </c>
    </row>
    <row r="1886" spans="1:11" x14ac:dyDescent="0.35">
      <c r="A1886">
        <v>199</v>
      </c>
      <c r="B1886" t="str">
        <f t="shared" ref="B1886:B1917" si="411">"51"</f>
        <v>51</v>
      </c>
      <c r="C1886">
        <v>6259</v>
      </c>
      <c r="D1886" t="str">
        <f t="shared" si="406"/>
        <v>30</v>
      </c>
      <c r="E1886" t="str">
        <f t="shared" si="410"/>
        <v>999</v>
      </c>
      <c r="F1886">
        <v>6</v>
      </c>
      <c r="G1886" t="str">
        <f t="shared" si="409"/>
        <v>99</v>
      </c>
      <c r="H1886" t="str">
        <f t="shared" si="407"/>
        <v>0</v>
      </c>
      <c r="I1886" t="str">
        <f>"91"</f>
        <v>91</v>
      </c>
      <c r="J1886" t="s">
        <v>554</v>
      </c>
      <c r="K1886" s="1">
        <v>2500</v>
      </c>
    </row>
    <row r="1887" spans="1:11" x14ac:dyDescent="0.35">
      <c r="A1887">
        <v>199</v>
      </c>
      <c r="B1887" t="str">
        <f t="shared" si="411"/>
        <v>51</v>
      </c>
      <c r="C1887">
        <v>6259</v>
      </c>
      <c r="D1887" t="str">
        <f t="shared" si="406"/>
        <v>30</v>
      </c>
      <c r="E1887" t="str">
        <f t="shared" si="410"/>
        <v>999</v>
      </c>
      <c r="F1887">
        <v>6</v>
      </c>
      <c r="G1887" t="str">
        <f t="shared" si="409"/>
        <v>99</v>
      </c>
      <c r="H1887" t="str">
        <f>"R"</f>
        <v>R</v>
      </c>
      <c r="I1887" t="str">
        <f>"06"</f>
        <v>06</v>
      </c>
      <c r="J1887" t="s">
        <v>551</v>
      </c>
      <c r="K1887" s="1">
        <v>4900</v>
      </c>
    </row>
    <row r="1888" spans="1:11" x14ac:dyDescent="0.35">
      <c r="A1888">
        <v>199</v>
      </c>
      <c r="B1888" t="str">
        <f t="shared" si="411"/>
        <v>51</v>
      </c>
      <c r="C1888">
        <v>6259</v>
      </c>
      <c r="D1888" t="str">
        <f>"34"</f>
        <v>34</v>
      </c>
      <c r="E1888" t="str">
        <f t="shared" si="410"/>
        <v>999</v>
      </c>
      <c r="F1888">
        <v>6</v>
      </c>
      <c r="G1888" t="str">
        <f t="shared" si="409"/>
        <v>99</v>
      </c>
      <c r="H1888" t="str">
        <f>"0"</f>
        <v>0</v>
      </c>
      <c r="I1888" t="str">
        <f>"00"</f>
        <v>00</v>
      </c>
      <c r="J1888" t="s">
        <v>555</v>
      </c>
      <c r="K1888" s="1">
        <v>7500</v>
      </c>
    </row>
    <row r="1889" spans="1:11" x14ac:dyDescent="0.35">
      <c r="A1889">
        <v>199</v>
      </c>
      <c r="B1889" t="str">
        <f t="shared" si="411"/>
        <v>51</v>
      </c>
      <c r="C1889">
        <v>6259</v>
      </c>
      <c r="D1889" t="str">
        <f>"55"</f>
        <v>55</v>
      </c>
      <c r="E1889" t="str">
        <f t="shared" si="410"/>
        <v>999</v>
      </c>
      <c r="F1889">
        <v>6</v>
      </c>
      <c r="G1889" t="str">
        <f t="shared" si="409"/>
        <v>99</v>
      </c>
      <c r="H1889" t="str">
        <f>"0"</f>
        <v>0</v>
      </c>
      <c r="I1889" t="str">
        <f>"00"</f>
        <v>00</v>
      </c>
      <c r="J1889" t="s">
        <v>556</v>
      </c>
      <c r="K1889" s="1">
        <v>158902</v>
      </c>
    </row>
    <row r="1890" spans="1:11" x14ac:dyDescent="0.35">
      <c r="A1890">
        <v>199</v>
      </c>
      <c r="B1890" t="str">
        <f t="shared" si="411"/>
        <v>51</v>
      </c>
      <c r="C1890">
        <v>6259</v>
      </c>
      <c r="D1890" t="str">
        <f>"55"</f>
        <v>55</v>
      </c>
      <c r="E1890" t="str">
        <f t="shared" si="410"/>
        <v>999</v>
      </c>
      <c r="F1890">
        <v>6</v>
      </c>
      <c r="G1890" t="str">
        <f t="shared" si="409"/>
        <v>99</v>
      </c>
      <c r="H1890" t="str">
        <f>"0"</f>
        <v>0</v>
      </c>
      <c r="I1890" t="str">
        <f>"01"</f>
        <v>01</v>
      </c>
      <c r="J1890" t="s">
        <v>73</v>
      </c>
      <c r="K1890" s="1">
        <v>62800</v>
      </c>
    </row>
    <row r="1891" spans="1:11" x14ac:dyDescent="0.35">
      <c r="A1891">
        <v>199</v>
      </c>
      <c r="B1891" t="str">
        <f t="shared" si="411"/>
        <v>51</v>
      </c>
      <c r="C1891">
        <v>6259</v>
      </c>
      <c r="D1891" t="str">
        <f>"55"</f>
        <v>55</v>
      </c>
      <c r="E1891" t="str">
        <f t="shared" si="410"/>
        <v>999</v>
      </c>
      <c r="F1891">
        <v>6</v>
      </c>
      <c r="G1891" t="str">
        <f t="shared" si="409"/>
        <v>99</v>
      </c>
      <c r="H1891" t="str">
        <f>"1"</f>
        <v>1</v>
      </c>
      <c r="I1891" t="str">
        <f>"70"</f>
        <v>70</v>
      </c>
      <c r="J1891" t="s">
        <v>557</v>
      </c>
      <c r="K1891" s="1">
        <v>10000</v>
      </c>
    </row>
    <row r="1892" spans="1:11" x14ac:dyDescent="0.35">
      <c r="A1892">
        <v>199</v>
      </c>
      <c r="B1892" t="str">
        <f t="shared" si="411"/>
        <v>51</v>
      </c>
      <c r="C1892">
        <v>6259</v>
      </c>
      <c r="D1892" t="str">
        <f>"55"</f>
        <v>55</v>
      </c>
      <c r="E1892" t="str">
        <f t="shared" si="410"/>
        <v>999</v>
      </c>
      <c r="F1892">
        <v>6</v>
      </c>
      <c r="G1892" t="str">
        <f t="shared" si="409"/>
        <v>99</v>
      </c>
      <c r="H1892" t="str">
        <f>"2"</f>
        <v>2</v>
      </c>
      <c r="I1892" t="str">
        <f>"70"</f>
        <v>70</v>
      </c>
      <c r="J1892" t="s">
        <v>558</v>
      </c>
      <c r="K1892" s="1">
        <v>95780</v>
      </c>
    </row>
    <row r="1893" spans="1:11" x14ac:dyDescent="0.35">
      <c r="A1893">
        <v>199</v>
      </c>
      <c r="B1893" t="str">
        <f t="shared" si="411"/>
        <v>51</v>
      </c>
      <c r="C1893">
        <v>6259</v>
      </c>
      <c r="D1893" t="str">
        <f>"55"</f>
        <v>55</v>
      </c>
      <c r="E1893" t="str">
        <f t="shared" si="410"/>
        <v>999</v>
      </c>
      <c r="F1893">
        <v>6</v>
      </c>
      <c r="G1893" t="str">
        <f t="shared" si="409"/>
        <v>99</v>
      </c>
      <c r="H1893" t="str">
        <f>"3"</f>
        <v>3</v>
      </c>
      <c r="I1893" t="str">
        <f>"70"</f>
        <v>70</v>
      </c>
      <c r="J1893" t="s">
        <v>559</v>
      </c>
      <c r="K1893" s="1">
        <v>87790</v>
      </c>
    </row>
    <row r="1894" spans="1:11" x14ac:dyDescent="0.35">
      <c r="A1894">
        <v>199</v>
      </c>
      <c r="B1894" t="str">
        <f t="shared" si="411"/>
        <v>51</v>
      </c>
      <c r="C1894">
        <v>6299</v>
      </c>
      <c r="D1894" t="str">
        <f t="shared" ref="D1894:D1909" si="412">"00"</f>
        <v>00</v>
      </c>
      <c r="E1894" t="str">
        <f t="shared" si="410"/>
        <v>999</v>
      </c>
      <c r="F1894">
        <v>6</v>
      </c>
      <c r="G1894" t="str">
        <f t="shared" si="409"/>
        <v>99</v>
      </c>
      <c r="H1894" t="str">
        <f t="shared" ref="H1894:H1908" si="413">"0"</f>
        <v>0</v>
      </c>
      <c r="I1894" t="str">
        <f>"00"</f>
        <v>00</v>
      </c>
      <c r="J1894" t="s">
        <v>560</v>
      </c>
      <c r="K1894" s="1">
        <v>5200</v>
      </c>
    </row>
    <row r="1895" spans="1:11" x14ac:dyDescent="0.35">
      <c r="A1895">
        <v>199</v>
      </c>
      <c r="B1895" t="str">
        <f t="shared" si="411"/>
        <v>51</v>
      </c>
      <c r="C1895">
        <v>6315</v>
      </c>
      <c r="D1895" t="str">
        <f t="shared" si="412"/>
        <v>00</v>
      </c>
      <c r="E1895" t="str">
        <f t="shared" si="410"/>
        <v>999</v>
      </c>
      <c r="F1895">
        <v>6</v>
      </c>
      <c r="G1895" t="str">
        <f t="shared" si="409"/>
        <v>99</v>
      </c>
      <c r="H1895" t="str">
        <f t="shared" si="413"/>
        <v>0</v>
      </c>
      <c r="I1895" t="str">
        <f>"00"</f>
        <v>00</v>
      </c>
      <c r="J1895" t="s">
        <v>561</v>
      </c>
      <c r="K1895" s="1">
        <v>60000</v>
      </c>
    </row>
    <row r="1896" spans="1:11" x14ac:dyDescent="0.35">
      <c r="A1896">
        <v>199</v>
      </c>
      <c r="B1896" t="str">
        <f t="shared" si="411"/>
        <v>51</v>
      </c>
      <c r="C1896">
        <v>6319</v>
      </c>
      <c r="D1896" t="str">
        <f t="shared" si="412"/>
        <v>00</v>
      </c>
      <c r="E1896" t="str">
        <f>"001"</f>
        <v>001</v>
      </c>
      <c r="F1896">
        <v>6</v>
      </c>
      <c r="G1896" t="str">
        <f t="shared" si="409"/>
        <v>99</v>
      </c>
      <c r="H1896" t="str">
        <f t="shared" si="413"/>
        <v>0</v>
      </c>
      <c r="I1896" t="str">
        <f t="shared" ref="I1896:I1903" si="414">"75"</f>
        <v>75</v>
      </c>
      <c r="J1896" t="s">
        <v>562</v>
      </c>
      <c r="K1896" s="1">
        <v>36000</v>
      </c>
    </row>
    <row r="1897" spans="1:11" x14ac:dyDescent="0.35">
      <c r="A1897">
        <v>199</v>
      </c>
      <c r="B1897" t="str">
        <f t="shared" si="411"/>
        <v>51</v>
      </c>
      <c r="C1897">
        <v>6319</v>
      </c>
      <c r="D1897" t="str">
        <f t="shared" si="412"/>
        <v>00</v>
      </c>
      <c r="E1897" t="str">
        <f>"041"</f>
        <v>041</v>
      </c>
      <c r="F1897">
        <v>6</v>
      </c>
      <c r="G1897" t="str">
        <f t="shared" si="409"/>
        <v>99</v>
      </c>
      <c r="H1897" t="str">
        <f t="shared" si="413"/>
        <v>0</v>
      </c>
      <c r="I1897" t="str">
        <f t="shared" si="414"/>
        <v>75</v>
      </c>
      <c r="J1897" t="s">
        <v>562</v>
      </c>
      <c r="K1897" s="1">
        <v>25500</v>
      </c>
    </row>
    <row r="1898" spans="1:11" x14ac:dyDescent="0.35">
      <c r="A1898">
        <v>199</v>
      </c>
      <c r="B1898" t="str">
        <f t="shared" si="411"/>
        <v>51</v>
      </c>
      <c r="C1898">
        <v>6319</v>
      </c>
      <c r="D1898" t="str">
        <f t="shared" si="412"/>
        <v>00</v>
      </c>
      <c r="E1898" t="str">
        <f>"042"</f>
        <v>042</v>
      </c>
      <c r="F1898">
        <v>6</v>
      </c>
      <c r="G1898" t="str">
        <f t="shared" si="409"/>
        <v>99</v>
      </c>
      <c r="H1898" t="str">
        <f t="shared" si="413"/>
        <v>0</v>
      </c>
      <c r="I1898" t="str">
        <f t="shared" si="414"/>
        <v>75</v>
      </c>
      <c r="J1898" t="s">
        <v>562</v>
      </c>
      <c r="K1898" s="1">
        <v>15000</v>
      </c>
    </row>
    <row r="1899" spans="1:11" x14ac:dyDescent="0.35">
      <c r="A1899">
        <v>199</v>
      </c>
      <c r="B1899" t="str">
        <f t="shared" si="411"/>
        <v>51</v>
      </c>
      <c r="C1899">
        <v>6319</v>
      </c>
      <c r="D1899" t="str">
        <f t="shared" si="412"/>
        <v>00</v>
      </c>
      <c r="E1899" t="str">
        <f>"101"</f>
        <v>101</v>
      </c>
      <c r="F1899">
        <v>6</v>
      </c>
      <c r="G1899" t="str">
        <f t="shared" si="409"/>
        <v>99</v>
      </c>
      <c r="H1899" t="str">
        <f t="shared" si="413"/>
        <v>0</v>
      </c>
      <c r="I1899" t="str">
        <f t="shared" si="414"/>
        <v>75</v>
      </c>
      <c r="J1899" t="s">
        <v>562</v>
      </c>
      <c r="K1899" s="1">
        <v>15500</v>
      </c>
    </row>
    <row r="1900" spans="1:11" x14ac:dyDescent="0.35">
      <c r="A1900">
        <v>199</v>
      </c>
      <c r="B1900" t="str">
        <f t="shared" si="411"/>
        <v>51</v>
      </c>
      <c r="C1900">
        <v>6319</v>
      </c>
      <c r="D1900" t="str">
        <f t="shared" si="412"/>
        <v>00</v>
      </c>
      <c r="E1900" t="str">
        <f>"102"</f>
        <v>102</v>
      </c>
      <c r="F1900">
        <v>6</v>
      </c>
      <c r="G1900" t="str">
        <f t="shared" si="409"/>
        <v>99</v>
      </c>
      <c r="H1900" t="str">
        <f t="shared" si="413"/>
        <v>0</v>
      </c>
      <c r="I1900" t="str">
        <f t="shared" si="414"/>
        <v>75</v>
      </c>
      <c r="J1900" t="s">
        <v>562</v>
      </c>
      <c r="K1900" s="1">
        <v>17000</v>
      </c>
    </row>
    <row r="1901" spans="1:11" x14ac:dyDescent="0.35">
      <c r="A1901">
        <v>199</v>
      </c>
      <c r="B1901" t="str">
        <f t="shared" si="411"/>
        <v>51</v>
      </c>
      <c r="C1901">
        <v>6319</v>
      </c>
      <c r="D1901" t="str">
        <f t="shared" si="412"/>
        <v>00</v>
      </c>
      <c r="E1901" t="str">
        <f>"103"</f>
        <v>103</v>
      </c>
      <c r="F1901">
        <v>6</v>
      </c>
      <c r="G1901" t="str">
        <f t="shared" si="409"/>
        <v>99</v>
      </c>
      <c r="H1901" t="str">
        <f t="shared" si="413"/>
        <v>0</v>
      </c>
      <c r="I1901" t="str">
        <f t="shared" si="414"/>
        <v>75</v>
      </c>
      <c r="J1901" t="s">
        <v>562</v>
      </c>
      <c r="K1901" s="1">
        <v>15500</v>
      </c>
    </row>
    <row r="1902" spans="1:11" x14ac:dyDescent="0.35">
      <c r="A1902">
        <v>199</v>
      </c>
      <c r="B1902" t="str">
        <f t="shared" si="411"/>
        <v>51</v>
      </c>
      <c r="C1902">
        <v>6319</v>
      </c>
      <c r="D1902" t="str">
        <f t="shared" si="412"/>
        <v>00</v>
      </c>
      <c r="E1902" t="str">
        <f>"105"</f>
        <v>105</v>
      </c>
      <c r="F1902">
        <v>6</v>
      </c>
      <c r="G1902" t="str">
        <f t="shared" si="409"/>
        <v>99</v>
      </c>
      <c r="H1902" t="str">
        <f t="shared" si="413"/>
        <v>0</v>
      </c>
      <c r="I1902" t="str">
        <f t="shared" si="414"/>
        <v>75</v>
      </c>
      <c r="J1902" t="s">
        <v>562</v>
      </c>
      <c r="K1902" s="1">
        <v>11800</v>
      </c>
    </row>
    <row r="1903" spans="1:11" x14ac:dyDescent="0.35">
      <c r="A1903">
        <v>199</v>
      </c>
      <c r="B1903" t="str">
        <f t="shared" si="411"/>
        <v>51</v>
      </c>
      <c r="C1903">
        <v>6319</v>
      </c>
      <c r="D1903" t="str">
        <f t="shared" si="412"/>
        <v>00</v>
      </c>
      <c r="E1903" t="str">
        <f>"107"</f>
        <v>107</v>
      </c>
      <c r="F1903">
        <v>6</v>
      </c>
      <c r="G1903" t="str">
        <f t="shared" si="409"/>
        <v>99</v>
      </c>
      <c r="H1903" t="str">
        <f t="shared" si="413"/>
        <v>0</v>
      </c>
      <c r="I1903" t="str">
        <f t="shared" si="414"/>
        <v>75</v>
      </c>
      <c r="J1903" t="s">
        <v>562</v>
      </c>
      <c r="K1903" s="1">
        <v>15500</v>
      </c>
    </row>
    <row r="1904" spans="1:11" x14ac:dyDescent="0.35">
      <c r="A1904">
        <v>199</v>
      </c>
      <c r="B1904" t="str">
        <f t="shared" si="411"/>
        <v>51</v>
      </c>
      <c r="C1904">
        <v>6319</v>
      </c>
      <c r="D1904" t="str">
        <f t="shared" si="412"/>
        <v>00</v>
      </c>
      <c r="E1904" t="str">
        <f t="shared" ref="E1904:E1909" si="415">"999"</f>
        <v>999</v>
      </c>
      <c r="F1904">
        <v>6</v>
      </c>
      <c r="G1904" t="str">
        <f t="shared" si="409"/>
        <v>99</v>
      </c>
      <c r="H1904" t="str">
        <f t="shared" si="413"/>
        <v>0</v>
      </c>
      <c r="I1904" t="str">
        <f>"00"</f>
        <v>00</v>
      </c>
      <c r="J1904" t="s">
        <v>562</v>
      </c>
      <c r="K1904" s="1">
        <v>47000</v>
      </c>
    </row>
    <row r="1905" spans="1:11" x14ac:dyDescent="0.35">
      <c r="A1905">
        <v>199</v>
      </c>
      <c r="B1905" t="str">
        <f t="shared" si="411"/>
        <v>51</v>
      </c>
      <c r="C1905">
        <v>6319</v>
      </c>
      <c r="D1905" t="str">
        <f t="shared" si="412"/>
        <v>00</v>
      </c>
      <c r="E1905" t="str">
        <f t="shared" si="415"/>
        <v>999</v>
      </c>
      <c r="F1905">
        <v>6</v>
      </c>
      <c r="G1905" t="str">
        <f t="shared" si="409"/>
        <v>99</v>
      </c>
      <c r="H1905" t="str">
        <f t="shared" si="413"/>
        <v>0</v>
      </c>
      <c r="I1905" t="str">
        <f>"06"</f>
        <v>06</v>
      </c>
      <c r="J1905" t="s">
        <v>563</v>
      </c>
      <c r="K1905" s="1">
        <v>5000</v>
      </c>
    </row>
    <row r="1906" spans="1:11" x14ac:dyDescent="0.35">
      <c r="A1906">
        <v>199</v>
      </c>
      <c r="B1906" t="str">
        <f t="shared" si="411"/>
        <v>51</v>
      </c>
      <c r="C1906">
        <v>6319</v>
      </c>
      <c r="D1906" t="str">
        <f t="shared" si="412"/>
        <v>00</v>
      </c>
      <c r="E1906" t="str">
        <f t="shared" si="415"/>
        <v>999</v>
      </c>
      <c r="F1906">
        <v>6</v>
      </c>
      <c r="G1906" t="str">
        <f t="shared" ref="G1906:G1937" si="416">"99"</f>
        <v>99</v>
      </c>
      <c r="H1906" t="str">
        <f t="shared" si="413"/>
        <v>0</v>
      </c>
      <c r="I1906" t="str">
        <f>"08"</f>
        <v>08</v>
      </c>
      <c r="J1906" t="s">
        <v>564</v>
      </c>
      <c r="K1906" s="1">
        <v>8000</v>
      </c>
    </row>
    <row r="1907" spans="1:11" x14ac:dyDescent="0.35">
      <c r="A1907">
        <v>199</v>
      </c>
      <c r="B1907" t="str">
        <f t="shared" si="411"/>
        <v>51</v>
      </c>
      <c r="C1907">
        <v>6319</v>
      </c>
      <c r="D1907" t="str">
        <f t="shared" si="412"/>
        <v>00</v>
      </c>
      <c r="E1907" t="str">
        <f t="shared" si="415"/>
        <v>999</v>
      </c>
      <c r="F1907">
        <v>6</v>
      </c>
      <c r="G1907" t="str">
        <f t="shared" si="416"/>
        <v>99</v>
      </c>
      <c r="H1907" t="str">
        <f t="shared" si="413"/>
        <v>0</v>
      </c>
      <c r="I1907" t="str">
        <f>"10"</f>
        <v>10</v>
      </c>
      <c r="K1907" s="1">
        <v>7500</v>
      </c>
    </row>
    <row r="1908" spans="1:11" x14ac:dyDescent="0.35">
      <c r="A1908">
        <v>199</v>
      </c>
      <c r="B1908" t="str">
        <f t="shared" si="411"/>
        <v>51</v>
      </c>
      <c r="C1908">
        <v>6319</v>
      </c>
      <c r="D1908" t="str">
        <f t="shared" si="412"/>
        <v>00</v>
      </c>
      <c r="E1908" t="str">
        <f t="shared" si="415"/>
        <v>999</v>
      </c>
      <c r="F1908">
        <v>6</v>
      </c>
      <c r="G1908" t="str">
        <f t="shared" si="416"/>
        <v>99</v>
      </c>
      <c r="H1908" t="str">
        <f t="shared" si="413"/>
        <v>0</v>
      </c>
      <c r="I1908" t="str">
        <f>"91"</f>
        <v>91</v>
      </c>
      <c r="J1908" t="s">
        <v>565</v>
      </c>
      <c r="K1908" s="1">
        <v>12000</v>
      </c>
    </row>
    <row r="1909" spans="1:11" x14ac:dyDescent="0.35">
      <c r="A1909">
        <v>199</v>
      </c>
      <c r="B1909" t="str">
        <f t="shared" si="411"/>
        <v>51</v>
      </c>
      <c r="C1909">
        <v>6319</v>
      </c>
      <c r="D1909" t="str">
        <f t="shared" si="412"/>
        <v>00</v>
      </c>
      <c r="E1909" t="str">
        <f t="shared" si="415"/>
        <v>999</v>
      </c>
      <c r="F1909">
        <v>6</v>
      </c>
      <c r="G1909" t="str">
        <f t="shared" si="416"/>
        <v>99</v>
      </c>
      <c r="H1909" t="str">
        <f>"R"</f>
        <v>R</v>
      </c>
      <c r="I1909" t="str">
        <f>"06"</f>
        <v>06</v>
      </c>
      <c r="J1909" t="s">
        <v>563</v>
      </c>
      <c r="K1909" s="1">
        <v>5000</v>
      </c>
    </row>
    <row r="1910" spans="1:11" x14ac:dyDescent="0.35">
      <c r="A1910">
        <v>199</v>
      </c>
      <c r="B1910" t="str">
        <f t="shared" si="411"/>
        <v>51</v>
      </c>
      <c r="C1910">
        <v>6319</v>
      </c>
      <c r="D1910" t="str">
        <f t="shared" ref="D1910:D1923" si="417">"50"</f>
        <v>50</v>
      </c>
      <c r="E1910" t="str">
        <f>"001"</f>
        <v>001</v>
      </c>
      <c r="F1910">
        <v>6</v>
      </c>
      <c r="G1910" t="str">
        <f t="shared" si="416"/>
        <v>99</v>
      </c>
      <c r="H1910" t="str">
        <f t="shared" ref="H1910:H1922" si="418">"0"</f>
        <v>0</v>
      </c>
      <c r="I1910" t="str">
        <f t="shared" ref="I1910:I1917" si="419">"75"</f>
        <v>75</v>
      </c>
      <c r="J1910" t="s">
        <v>566</v>
      </c>
      <c r="K1910" s="1">
        <v>50000</v>
      </c>
    </row>
    <row r="1911" spans="1:11" x14ac:dyDescent="0.35">
      <c r="A1911">
        <v>199</v>
      </c>
      <c r="B1911" t="str">
        <f t="shared" si="411"/>
        <v>51</v>
      </c>
      <c r="C1911">
        <v>6319</v>
      </c>
      <c r="D1911" t="str">
        <f t="shared" si="417"/>
        <v>50</v>
      </c>
      <c r="E1911" t="str">
        <f>"041"</f>
        <v>041</v>
      </c>
      <c r="F1911">
        <v>6</v>
      </c>
      <c r="G1911" t="str">
        <f t="shared" si="416"/>
        <v>99</v>
      </c>
      <c r="H1911" t="str">
        <f t="shared" si="418"/>
        <v>0</v>
      </c>
      <c r="I1911" t="str">
        <f t="shared" si="419"/>
        <v>75</v>
      </c>
      <c r="J1911" t="s">
        <v>566</v>
      </c>
      <c r="K1911" s="1">
        <v>25000</v>
      </c>
    </row>
    <row r="1912" spans="1:11" x14ac:dyDescent="0.35">
      <c r="A1912">
        <v>199</v>
      </c>
      <c r="B1912" t="str">
        <f t="shared" si="411"/>
        <v>51</v>
      </c>
      <c r="C1912">
        <v>6319</v>
      </c>
      <c r="D1912" t="str">
        <f t="shared" si="417"/>
        <v>50</v>
      </c>
      <c r="E1912" t="str">
        <f>"042"</f>
        <v>042</v>
      </c>
      <c r="F1912">
        <v>6</v>
      </c>
      <c r="G1912" t="str">
        <f t="shared" si="416"/>
        <v>99</v>
      </c>
      <c r="H1912" t="str">
        <f t="shared" si="418"/>
        <v>0</v>
      </c>
      <c r="I1912" t="str">
        <f t="shared" si="419"/>
        <v>75</v>
      </c>
      <c r="J1912" t="s">
        <v>566</v>
      </c>
      <c r="K1912" s="1">
        <v>9000</v>
      </c>
    </row>
    <row r="1913" spans="1:11" x14ac:dyDescent="0.35">
      <c r="A1913">
        <v>199</v>
      </c>
      <c r="B1913" t="str">
        <f t="shared" si="411"/>
        <v>51</v>
      </c>
      <c r="C1913">
        <v>6319</v>
      </c>
      <c r="D1913" t="str">
        <f t="shared" si="417"/>
        <v>50</v>
      </c>
      <c r="E1913" t="str">
        <f>"101"</f>
        <v>101</v>
      </c>
      <c r="F1913">
        <v>6</v>
      </c>
      <c r="G1913" t="str">
        <f t="shared" si="416"/>
        <v>99</v>
      </c>
      <c r="H1913" t="str">
        <f t="shared" si="418"/>
        <v>0</v>
      </c>
      <c r="I1913" t="str">
        <f t="shared" si="419"/>
        <v>75</v>
      </c>
      <c r="J1913" t="s">
        <v>567</v>
      </c>
      <c r="K1913" s="1">
        <v>15000</v>
      </c>
    </row>
    <row r="1914" spans="1:11" x14ac:dyDescent="0.35">
      <c r="A1914">
        <v>199</v>
      </c>
      <c r="B1914" t="str">
        <f t="shared" si="411"/>
        <v>51</v>
      </c>
      <c r="C1914">
        <v>6319</v>
      </c>
      <c r="D1914" t="str">
        <f t="shared" si="417"/>
        <v>50</v>
      </c>
      <c r="E1914" t="str">
        <f>"102"</f>
        <v>102</v>
      </c>
      <c r="F1914">
        <v>6</v>
      </c>
      <c r="G1914" t="str">
        <f t="shared" si="416"/>
        <v>99</v>
      </c>
      <c r="H1914" t="str">
        <f t="shared" si="418"/>
        <v>0</v>
      </c>
      <c r="I1914" t="str">
        <f t="shared" si="419"/>
        <v>75</v>
      </c>
      <c r="J1914" t="s">
        <v>566</v>
      </c>
      <c r="K1914" s="1">
        <v>9000</v>
      </c>
    </row>
    <row r="1915" spans="1:11" x14ac:dyDescent="0.35">
      <c r="A1915">
        <v>199</v>
      </c>
      <c r="B1915" t="str">
        <f t="shared" si="411"/>
        <v>51</v>
      </c>
      <c r="C1915">
        <v>6319</v>
      </c>
      <c r="D1915" t="str">
        <f t="shared" si="417"/>
        <v>50</v>
      </c>
      <c r="E1915" t="str">
        <f>"103"</f>
        <v>103</v>
      </c>
      <c r="F1915">
        <v>6</v>
      </c>
      <c r="G1915" t="str">
        <f t="shared" si="416"/>
        <v>99</v>
      </c>
      <c r="H1915" t="str">
        <f t="shared" si="418"/>
        <v>0</v>
      </c>
      <c r="I1915" t="str">
        <f t="shared" si="419"/>
        <v>75</v>
      </c>
      <c r="J1915" t="s">
        <v>566</v>
      </c>
      <c r="K1915" s="1">
        <v>15000</v>
      </c>
    </row>
    <row r="1916" spans="1:11" x14ac:dyDescent="0.35">
      <c r="A1916">
        <v>199</v>
      </c>
      <c r="B1916" t="str">
        <f t="shared" si="411"/>
        <v>51</v>
      </c>
      <c r="C1916">
        <v>6319</v>
      </c>
      <c r="D1916" t="str">
        <f t="shared" si="417"/>
        <v>50</v>
      </c>
      <c r="E1916" t="str">
        <f>"105"</f>
        <v>105</v>
      </c>
      <c r="F1916">
        <v>6</v>
      </c>
      <c r="G1916" t="str">
        <f t="shared" si="416"/>
        <v>99</v>
      </c>
      <c r="H1916" t="str">
        <f t="shared" si="418"/>
        <v>0</v>
      </c>
      <c r="I1916" t="str">
        <f t="shared" si="419"/>
        <v>75</v>
      </c>
      <c r="J1916" t="s">
        <v>566</v>
      </c>
      <c r="K1916" s="1">
        <v>7500</v>
      </c>
    </row>
    <row r="1917" spans="1:11" x14ac:dyDescent="0.35">
      <c r="A1917">
        <v>199</v>
      </c>
      <c r="B1917" t="str">
        <f t="shared" si="411"/>
        <v>51</v>
      </c>
      <c r="C1917">
        <v>6319</v>
      </c>
      <c r="D1917" t="str">
        <f t="shared" si="417"/>
        <v>50</v>
      </c>
      <c r="E1917" t="str">
        <f>"107"</f>
        <v>107</v>
      </c>
      <c r="F1917">
        <v>6</v>
      </c>
      <c r="G1917" t="str">
        <f t="shared" si="416"/>
        <v>99</v>
      </c>
      <c r="H1917" t="str">
        <f t="shared" si="418"/>
        <v>0</v>
      </c>
      <c r="I1917" t="str">
        <f t="shared" si="419"/>
        <v>75</v>
      </c>
      <c r="J1917" t="s">
        <v>566</v>
      </c>
      <c r="K1917" s="1">
        <v>15000</v>
      </c>
    </row>
    <row r="1918" spans="1:11" x14ac:dyDescent="0.35">
      <c r="A1918">
        <v>199</v>
      </c>
      <c r="B1918" t="str">
        <f t="shared" ref="B1918:B1930" si="420">"51"</f>
        <v>51</v>
      </c>
      <c r="C1918">
        <v>6319</v>
      </c>
      <c r="D1918" t="str">
        <f t="shared" si="417"/>
        <v>50</v>
      </c>
      <c r="E1918" t="str">
        <f t="shared" ref="E1918:E1949" si="421">"999"</f>
        <v>999</v>
      </c>
      <c r="F1918">
        <v>6</v>
      </c>
      <c r="G1918" t="str">
        <f t="shared" si="416"/>
        <v>99</v>
      </c>
      <c r="H1918" t="str">
        <f t="shared" si="418"/>
        <v>0</v>
      </c>
      <c r="I1918" t="str">
        <f>"00"</f>
        <v>00</v>
      </c>
      <c r="J1918" t="s">
        <v>566</v>
      </c>
      <c r="K1918" s="1">
        <v>60000</v>
      </c>
    </row>
    <row r="1919" spans="1:11" x14ac:dyDescent="0.35">
      <c r="A1919">
        <v>199</v>
      </c>
      <c r="B1919" t="str">
        <f t="shared" si="420"/>
        <v>51</v>
      </c>
      <c r="C1919">
        <v>6319</v>
      </c>
      <c r="D1919" t="str">
        <f t="shared" si="417"/>
        <v>50</v>
      </c>
      <c r="E1919" t="str">
        <f t="shared" si="421"/>
        <v>999</v>
      </c>
      <c r="F1919">
        <v>6</v>
      </c>
      <c r="G1919" t="str">
        <f t="shared" si="416"/>
        <v>99</v>
      </c>
      <c r="H1919" t="str">
        <f t="shared" si="418"/>
        <v>0</v>
      </c>
      <c r="I1919" t="str">
        <f>"06"</f>
        <v>06</v>
      </c>
      <c r="J1919" t="s">
        <v>568</v>
      </c>
      <c r="K1919" s="1">
        <v>20000</v>
      </c>
    </row>
    <row r="1920" spans="1:11" x14ac:dyDescent="0.35">
      <c r="A1920">
        <v>199</v>
      </c>
      <c r="B1920" t="str">
        <f t="shared" si="420"/>
        <v>51</v>
      </c>
      <c r="C1920">
        <v>6319</v>
      </c>
      <c r="D1920" t="str">
        <f t="shared" si="417"/>
        <v>50</v>
      </c>
      <c r="E1920" t="str">
        <f t="shared" si="421"/>
        <v>999</v>
      </c>
      <c r="F1920">
        <v>6</v>
      </c>
      <c r="G1920" t="str">
        <f t="shared" si="416"/>
        <v>99</v>
      </c>
      <c r="H1920" t="str">
        <f t="shared" si="418"/>
        <v>0</v>
      </c>
      <c r="I1920" t="str">
        <f>"08"</f>
        <v>08</v>
      </c>
      <c r="J1920" t="s">
        <v>569</v>
      </c>
      <c r="K1920" s="1">
        <v>6500</v>
      </c>
    </row>
    <row r="1921" spans="1:11" x14ac:dyDescent="0.35">
      <c r="A1921">
        <v>199</v>
      </c>
      <c r="B1921" t="str">
        <f t="shared" si="420"/>
        <v>51</v>
      </c>
      <c r="C1921">
        <v>6319</v>
      </c>
      <c r="D1921" t="str">
        <f t="shared" si="417"/>
        <v>50</v>
      </c>
      <c r="E1921" t="str">
        <f t="shared" si="421"/>
        <v>999</v>
      </c>
      <c r="F1921">
        <v>6</v>
      </c>
      <c r="G1921" t="str">
        <f t="shared" si="416"/>
        <v>99</v>
      </c>
      <c r="H1921" t="str">
        <f t="shared" si="418"/>
        <v>0</v>
      </c>
      <c r="I1921" t="str">
        <f>"10"</f>
        <v>10</v>
      </c>
      <c r="J1921" t="s">
        <v>570</v>
      </c>
      <c r="K1921" s="1">
        <v>1800</v>
      </c>
    </row>
    <row r="1922" spans="1:11" x14ac:dyDescent="0.35">
      <c r="A1922">
        <v>199</v>
      </c>
      <c r="B1922" t="str">
        <f t="shared" si="420"/>
        <v>51</v>
      </c>
      <c r="C1922">
        <v>6319</v>
      </c>
      <c r="D1922" t="str">
        <f t="shared" si="417"/>
        <v>50</v>
      </c>
      <c r="E1922" t="str">
        <f t="shared" si="421"/>
        <v>999</v>
      </c>
      <c r="F1922">
        <v>6</v>
      </c>
      <c r="G1922" t="str">
        <f t="shared" si="416"/>
        <v>99</v>
      </c>
      <c r="H1922" t="str">
        <f t="shared" si="418"/>
        <v>0</v>
      </c>
      <c r="I1922" t="str">
        <f>"91"</f>
        <v>91</v>
      </c>
      <c r="J1922" t="s">
        <v>571</v>
      </c>
      <c r="K1922" s="1">
        <v>24000</v>
      </c>
    </row>
    <row r="1923" spans="1:11" x14ac:dyDescent="0.35">
      <c r="A1923">
        <v>199</v>
      </c>
      <c r="B1923" t="str">
        <f t="shared" si="420"/>
        <v>51</v>
      </c>
      <c r="C1923">
        <v>6319</v>
      </c>
      <c r="D1923" t="str">
        <f t="shared" si="417"/>
        <v>50</v>
      </c>
      <c r="E1923" t="str">
        <f t="shared" si="421"/>
        <v>999</v>
      </c>
      <c r="F1923">
        <v>6</v>
      </c>
      <c r="G1923" t="str">
        <f t="shared" si="416"/>
        <v>99</v>
      </c>
      <c r="H1923" t="str">
        <f>"R"</f>
        <v>R</v>
      </c>
      <c r="I1923" t="str">
        <f>"06"</f>
        <v>06</v>
      </c>
      <c r="J1923" t="s">
        <v>568</v>
      </c>
      <c r="K1923" s="1">
        <v>11000</v>
      </c>
    </row>
    <row r="1924" spans="1:11" x14ac:dyDescent="0.35">
      <c r="A1924">
        <v>199</v>
      </c>
      <c r="B1924" t="str">
        <f t="shared" si="420"/>
        <v>51</v>
      </c>
      <c r="C1924">
        <v>6399</v>
      </c>
      <c r="D1924" t="str">
        <f>"00"</f>
        <v>00</v>
      </c>
      <c r="E1924" t="str">
        <f t="shared" si="421"/>
        <v>999</v>
      </c>
      <c r="F1924">
        <v>6</v>
      </c>
      <c r="G1924" t="str">
        <f t="shared" si="416"/>
        <v>99</v>
      </c>
      <c r="H1924" t="str">
        <f t="shared" ref="H1924:H1932" si="422">"0"</f>
        <v>0</v>
      </c>
      <c r="I1924" t="str">
        <f t="shared" ref="I1924:I1959" si="423">"00"</f>
        <v>00</v>
      </c>
      <c r="J1924" t="s">
        <v>572</v>
      </c>
      <c r="K1924" s="1">
        <v>36000</v>
      </c>
    </row>
    <row r="1925" spans="1:11" x14ac:dyDescent="0.35">
      <c r="A1925">
        <v>199</v>
      </c>
      <c r="B1925" t="str">
        <f t="shared" si="420"/>
        <v>51</v>
      </c>
      <c r="C1925">
        <v>6411</v>
      </c>
      <c r="D1925" t="str">
        <f>"00"</f>
        <v>00</v>
      </c>
      <c r="E1925" t="str">
        <f t="shared" si="421"/>
        <v>999</v>
      </c>
      <c r="F1925">
        <v>6</v>
      </c>
      <c r="G1925" t="str">
        <f t="shared" si="416"/>
        <v>99</v>
      </c>
      <c r="H1925" t="str">
        <f t="shared" si="422"/>
        <v>0</v>
      </c>
      <c r="I1925" t="str">
        <f t="shared" si="423"/>
        <v>00</v>
      </c>
      <c r="J1925" t="s">
        <v>259</v>
      </c>
      <c r="K1925" s="1">
        <v>4500</v>
      </c>
    </row>
    <row r="1926" spans="1:11" x14ac:dyDescent="0.35">
      <c r="A1926">
        <v>199</v>
      </c>
      <c r="B1926" t="str">
        <f t="shared" si="420"/>
        <v>51</v>
      </c>
      <c r="C1926">
        <v>6429</v>
      </c>
      <c r="D1926" t="str">
        <f>"00"</f>
        <v>00</v>
      </c>
      <c r="E1926" t="str">
        <f t="shared" si="421"/>
        <v>999</v>
      </c>
      <c r="F1926">
        <v>6</v>
      </c>
      <c r="G1926" t="str">
        <f t="shared" si="416"/>
        <v>99</v>
      </c>
      <c r="H1926" t="str">
        <f t="shared" si="422"/>
        <v>0</v>
      </c>
      <c r="I1926" t="str">
        <f t="shared" si="423"/>
        <v>00</v>
      </c>
      <c r="J1926" t="s">
        <v>573</v>
      </c>
      <c r="K1926" s="1">
        <v>247299</v>
      </c>
    </row>
    <row r="1927" spans="1:11" x14ac:dyDescent="0.35">
      <c r="A1927">
        <v>199</v>
      </c>
      <c r="B1927" t="str">
        <f t="shared" si="420"/>
        <v>51</v>
      </c>
      <c r="C1927">
        <v>6429</v>
      </c>
      <c r="D1927" t="str">
        <f>"01"</f>
        <v>01</v>
      </c>
      <c r="E1927" t="str">
        <f t="shared" si="421"/>
        <v>999</v>
      </c>
      <c r="F1927">
        <v>6</v>
      </c>
      <c r="G1927" t="str">
        <f t="shared" si="416"/>
        <v>99</v>
      </c>
      <c r="H1927" t="str">
        <f t="shared" si="422"/>
        <v>0</v>
      </c>
      <c r="I1927" t="str">
        <f t="shared" si="423"/>
        <v>00</v>
      </c>
      <c r="J1927" t="s">
        <v>409</v>
      </c>
      <c r="K1927" s="1">
        <v>10460</v>
      </c>
    </row>
    <row r="1928" spans="1:11" x14ac:dyDescent="0.35">
      <c r="A1928">
        <v>199</v>
      </c>
      <c r="B1928" t="str">
        <f t="shared" si="420"/>
        <v>51</v>
      </c>
      <c r="C1928">
        <v>6499</v>
      </c>
      <c r="D1928" t="str">
        <f t="shared" ref="D1928:D1944" si="424">"00"</f>
        <v>00</v>
      </c>
      <c r="E1928" t="str">
        <f t="shared" si="421"/>
        <v>999</v>
      </c>
      <c r="F1928">
        <v>6</v>
      </c>
      <c r="G1928" t="str">
        <f t="shared" si="416"/>
        <v>99</v>
      </c>
      <c r="H1928" t="str">
        <f t="shared" si="422"/>
        <v>0</v>
      </c>
      <c r="I1928" t="str">
        <f t="shared" si="423"/>
        <v>00</v>
      </c>
      <c r="J1928" t="s">
        <v>574</v>
      </c>
      <c r="K1928" s="1">
        <v>6000</v>
      </c>
    </row>
    <row r="1929" spans="1:11" x14ac:dyDescent="0.35">
      <c r="A1929">
        <v>199</v>
      </c>
      <c r="B1929" t="str">
        <f t="shared" si="420"/>
        <v>51</v>
      </c>
      <c r="C1929">
        <v>6631</v>
      </c>
      <c r="D1929" t="str">
        <f t="shared" si="424"/>
        <v>00</v>
      </c>
      <c r="E1929" t="str">
        <f t="shared" si="421"/>
        <v>999</v>
      </c>
      <c r="F1929">
        <v>6</v>
      </c>
      <c r="G1929" t="str">
        <f t="shared" si="416"/>
        <v>99</v>
      </c>
      <c r="H1929" t="str">
        <f t="shared" si="422"/>
        <v>0</v>
      </c>
      <c r="I1929" t="str">
        <f t="shared" si="423"/>
        <v>00</v>
      </c>
      <c r="J1929" t="s">
        <v>575</v>
      </c>
      <c r="K1929">
        <v>0</v>
      </c>
    </row>
    <row r="1930" spans="1:11" x14ac:dyDescent="0.35">
      <c r="A1930">
        <v>199</v>
      </c>
      <c r="B1930" t="str">
        <f t="shared" si="420"/>
        <v>51</v>
      </c>
      <c r="C1930">
        <v>6639</v>
      </c>
      <c r="D1930" t="str">
        <f t="shared" si="424"/>
        <v>00</v>
      </c>
      <c r="E1930" t="str">
        <f t="shared" si="421"/>
        <v>999</v>
      </c>
      <c r="F1930">
        <v>6</v>
      </c>
      <c r="G1930" t="str">
        <f t="shared" si="416"/>
        <v>99</v>
      </c>
      <c r="H1930" t="str">
        <f t="shared" si="422"/>
        <v>0</v>
      </c>
      <c r="I1930" t="str">
        <f t="shared" si="423"/>
        <v>00</v>
      </c>
      <c r="J1930" t="s">
        <v>72</v>
      </c>
      <c r="K1930">
        <v>0</v>
      </c>
    </row>
    <row r="1931" spans="1:11" x14ac:dyDescent="0.35">
      <c r="A1931">
        <v>199</v>
      </c>
      <c r="B1931" t="str">
        <f t="shared" ref="B1931:B1949" si="425">"52"</f>
        <v>52</v>
      </c>
      <c r="C1931">
        <v>6117</v>
      </c>
      <c r="D1931" t="str">
        <f t="shared" si="424"/>
        <v>00</v>
      </c>
      <c r="E1931" t="str">
        <f t="shared" si="421"/>
        <v>999</v>
      </c>
      <c r="F1931">
        <v>6</v>
      </c>
      <c r="G1931" t="str">
        <f t="shared" si="416"/>
        <v>99</v>
      </c>
      <c r="H1931" t="str">
        <f t="shared" si="422"/>
        <v>0</v>
      </c>
      <c r="I1931" t="str">
        <f t="shared" si="423"/>
        <v>00</v>
      </c>
      <c r="J1931" t="s">
        <v>125</v>
      </c>
      <c r="K1931" s="1">
        <v>1500</v>
      </c>
    </row>
    <row r="1932" spans="1:11" x14ac:dyDescent="0.35">
      <c r="A1932">
        <v>199</v>
      </c>
      <c r="B1932" t="str">
        <f t="shared" si="425"/>
        <v>52</v>
      </c>
      <c r="C1932">
        <v>6119</v>
      </c>
      <c r="D1932" t="str">
        <f t="shared" si="424"/>
        <v>00</v>
      </c>
      <c r="E1932" t="str">
        <f t="shared" si="421"/>
        <v>999</v>
      </c>
      <c r="F1932">
        <v>6</v>
      </c>
      <c r="G1932" t="str">
        <f t="shared" si="416"/>
        <v>99</v>
      </c>
      <c r="H1932" t="str">
        <f t="shared" si="422"/>
        <v>0</v>
      </c>
      <c r="I1932" t="str">
        <f t="shared" si="423"/>
        <v>00</v>
      </c>
      <c r="J1932" t="s">
        <v>132</v>
      </c>
      <c r="K1932" s="1">
        <v>297010</v>
      </c>
    </row>
    <row r="1933" spans="1:11" x14ac:dyDescent="0.35">
      <c r="A1933">
        <v>199</v>
      </c>
      <c r="B1933" t="str">
        <f t="shared" si="425"/>
        <v>52</v>
      </c>
      <c r="C1933">
        <v>6121</v>
      </c>
      <c r="D1933" t="str">
        <f t="shared" si="424"/>
        <v>00</v>
      </c>
      <c r="E1933" t="str">
        <f t="shared" si="421"/>
        <v>999</v>
      </c>
      <c r="F1933">
        <v>6</v>
      </c>
      <c r="G1933" t="str">
        <f t="shared" si="416"/>
        <v>99</v>
      </c>
      <c r="H1933" t="str">
        <f>"P"</f>
        <v>P</v>
      </c>
      <c r="I1933" t="str">
        <f t="shared" si="423"/>
        <v>00</v>
      </c>
      <c r="J1933" t="s">
        <v>397</v>
      </c>
      <c r="K1933" s="1">
        <v>80000</v>
      </c>
    </row>
    <row r="1934" spans="1:11" x14ac:dyDescent="0.35">
      <c r="A1934">
        <v>199</v>
      </c>
      <c r="B1934" t="str">
        <f t="shared" si="425"/>
        <v>52</v>
      </c>
      <c r="C1934">
        <v>6129</v>
      </c>
      <c r="D1934" t="str">
        <f t="shared" si="424"/>
        <v>00</v>
      </c>
      <c r="E1934" t="str">
        <f t="shared" si="421"/>
        <v>999</v>
      </c>
      <c r="F1934">
        <v>6</v>
      </c>
      <c r="G1934" t="str">
        <f t="shared" si="416"/>
        <v>99</v>
      </c>
      <c r="H1934" t="str">
        <f>"0"</f>
        <v>0</v>
      </c>
      <c r="I1934" t="str">
        <f t="shared" si="423"/>
        <v>00</v>
      </c>
      <c r="J1934" t="s">
        <v>146</v>
      </c>
      <c r="K1934">
        <v>0</v>
      </c>
    </row>
    <row r="1935" spans="1:11" x14ac:dyDescent="0.35">
      <c r="A1935">
        <v>199</v>
      </c>
      <c r="B1935" t="str">
        <f t="shared" si="425"/>
        <v>52</v>
      </c>
      <c r="C1935">
        <v>6141</v>
      </c>
      <c r="D1935" t="str">
        <f t="shared" si="424"/>
        <v>00</v>
      </c>
      <c r="E1935" t="str">
        <f t="shared" si="421"/>
        <v>999</v>
      </c>
      <c r="F1935">
        <v>6</v>
      </c>
      <c r="G1935" t="str">
        <f t="shared" si="416"/>
        <v>99</v>
      </c>
      <c r="H1935" t="str">
        <f>"0"</f>
        <v>0</v>
      </c>
      <c r="I1935" t="str">
        <f t="shared" si="423"/>
        <v>00</v>
      </c>
      <c r="J1935" t="s">
        <v>23</v>
      </c>
      <c r="K1935" s="1">
        <v>4140.6499999999996</v>
      </c>
    </row>
    <row r="1936" spans="1:11" x14ac:dyDescent="0.35">
      <c r="A1936">
        <v>199</v>
      </c>
      <c r="B1936" t="str">
        <f t="shared" si="425"/>
        <v>52</v>
      </c>
      <c r="C1936">
        <v>6141</v>
      </c>
      <c r="D1936" t="str">
        <f t="shared" si="424"/>
        <v>00</v>
      </c>
      <c r="E1936" t="str">
        <f t="shared" si="421"/>
        <v>999</v>
      </c>
      <c r="F1936">
        <v>6</v>
      </c>
      <c r="G1936" t="str">
        <f t="shared" si="416"/>
        <v>99</v>
      </c>
      <c r="H1936" t="str">
        <f>"P"</f>
        <v>P</v>
      </c>
      <c r="I1936" t="str">
        <f t="shared" si="423"/>
        <v>00</v>
      </c>
      <c r="J1936" t="s">
        <v>23</v>
      </c>
      <c r="K1936">
        <v>950</v>
      </c>
    </row>
    <row r="1937" spans="1:11" x14ac:dyDescent="0.35">
      <c r="A1937">
        <v>199</v>
      </c>
      <c r="B1937" t="str">
        <f t="shared" si="425"/>
        <v>52</v>
      </c>
      <c r="C1937">
        <v>6142</v>
      </c>
      <c r="D1937" t="str">
        <f t="shared" si="424"/>
        <v>00</v>
      </c>
      <c r="E1937" t="str">
        <f t="shared" si="421"/>
        <v>999</v>
      </c>
      <c r="F1937">
        <v>6</v>
      </c>
      <c r="G1937" t="str">
        <f t="shared" si="416"/>
        <v>99</v>
      </c>
      <c r="H1937" t="str">
        <f>"0"</f>
        <v>0</v>
      </c>
      <c r="I1937" t="str">
        <f t="shared" si="423"/>
        <v>00</v>
      </c>
      <c r="J1937" t="s">
        <v>156</v>
      </c>
      <c r="K1937" s="1">
        <v>14100</v>
      </c>
    </row>
    <row r="1938" spans="1:11" x14ac:dyDescent="0.35">
      <c r="A1938">
        <v>199</v>
      </c>
      <c r="B1938" t="str">
        <f t="shared" si="425"/>
        <v>52</v>
      </c>
      <c r="C1938">
        <v>6143</v>
      </c>
      <c r="D1938" t="str">
        <f t="shared" si="424"/>
        <v>00</v>
      </c>
      <c r="E1938" t="str">
        <f t="shared" si="421"/>
        <v>999</v>
      </c>
      <c r="F1938">
        <v>6</v>
      </c>
      <c r="G1938" t="str">
        <f t="shared" ref="G1938:G1973" si="426">"99"</f>
        <v>99</v>
      </c>
      <c r="H1938" t="str">
        <f>"0"</f>
        <v>0</v>
      </c>
      <c r="I1938" t="str">
        <f t="shared" si="423"/>
        <v>00</v>
      </c>
      <c r="J1938" t="s">
        <v>24</v>
      </c>
      <c r="K1938" s="1">
        <v>2835.84</v>
      </c>
    </row>
    <row r="1939" spans="1:11" x14ac:dyDescent="0.35">
      <c r="A1939">
        <v>199</v>
      </c>
      <c r="B1939" t="str">
        <f t="shared" si="425"/>
        <v>52</v>
      </c>
      <c r="C1939">
        <v>6143</v>
      </c>
      <c r="D1939" t="str">
        <f t="shared" si="424"/>
        <v>00</v>
      </c>
      <c r="E1939" t="str">
        <f t="shared" si="421"/>
        <v>999</v>
      </c>
      <c r="F1939">
        <v>6</v>
      </c>
      <c r="G1939" t="str">
        <f t="shared" si="426"/>
        <v>99</v>
      </c>
      <c r="H1939" t="str">
        <f>"P"</f>
        <v>P</v>
      </c>
      <c r="I1939" t="str">
        <f t="shared" si="423"/>
        <v>00</v>
      </c>
      <c r="J1939" t="s">
        <v>24</v>
      </c>
      <c r="K1939">
        <v>700</v>
      </c>
    </row>
    <row r="1940" spans="1:11" x14ac:dyDescent="0.35">
      <c r="A1940">
        <v>199</v>
      </c>
      <c r="B1940" t="str">
        <f t="shared" si="425"/>
        <v>52</v>
      </c>
      <c r="C1940">
        <v>6146</v>
      </c>
      <c r="D1940" t="str">
        <f t="shared" si="424"/>
        <v>00</v>
      </c>
      <c r="E1940" t="str">
        <f t="shared" si="421"/>
        <v>999</v>
      </c>
      <c r="F1940">
        <v>6</v>
      </c>
      <c r="G1940" t="str">
        <f t="shared" si="426"/>
        <v>99</v>
      </c>
      <c r="H1940" t="str">
        <f>"0"</f>
        <v>0</v>
      </c>
      <c r="I1940" t="str">
        <f t="shared" si="423"/>
        <v>00</v>
      </c>
      <c r="J1940" t="s">
        <v>25</v>
      </c>
      <c r="K1940" s="1">
        <v>6119.48</v>
      </c>
    </row>
    <row r="1941" spans="1:11" x14ac:dyDescent="0.35">
      <c r="A1941">
        <v>199</v>
      </c>
      <c r="B1941" t="str">
        <f t="shared" si="425"/>
        <v>52</v>
      </c>
      <c r="C1941">
        <v>6146</v>
      </c>
      <c r="D1941" t="str">
        <f t="shared" si="424"/>
        <v>00</v>
      </c>
      <c r="E1941" t="str">
        <f t="shared" si="421"/>
        <v>999</v>
      </c>
      <c r="F1941">
        <v>6</v>
      </c>
      <c r="G1941" t="str">
        <f t="shared" si="426"/>
        <v>99</v>
      </c>
      <c r="H1941" t="str">
        <f>"P"</f>
        <v>P</v>
      </c>
      <c r="I1941" t="str">
        <f t="shared" si="423"/>
        <v>00</v>
      </c>
      <c r="J1941" t="s">
        <v>25</v>
      </c>
      <c r="K1941" s="1">
        <v>2000</v>
      </c>
    </row>
    <row r="1942" spans="1:11" x14ac:dyDescent="0.35">
      <c r="A1942">
        <v>199</v>
      </c>
      <c r="B1942" t="str">
        <f t="shared" si="425"/>
        <v>52</v>
      </c>
      <c r="C1942">
        <v>6219</v>
      </c>
      <c r="D1942" t="str">
        <f t="shared" si="424"/>
        <v>00</v>
      </c>
      <c r="E1942" t="str">
        <f t="shared" si="421"/>
        <v>999</v>
      </c>
      <c r="F1942">
        <v>6</v>
      </c>
      <c r="G1942" t="str">
        <f t="shared" si="426"/>
        <v>99</v>
      </c>
      <c r="H1942" t="str">
        <f t="shared" ref="H1942:H1973" si="427">"0"</f>
        <v>0</v>
      </c>
      <c r="I1942" t="str">
        <f t="shared" si="423"/>
        <v>00</v>
      </c>
      <c r="J1942" t="s">
        <v>576</v>
      </c>
      <c r="K1942" s="1">
        <v>21200</v>
      </c>
    </row>
    <row r="1943" spans="1:11" x14ac:dyDescent="0.35">
      <c r="A1943">
        <v>199</v>
      </c>
      <c r="B1943" t="str">
        <f t="shared" si="425"/>
        <v>52</v>
      </c>
      <c r="C1943">
        <v>6249</v>
      </c>
      <c r="D1943" t="str">
        <f t="shared" si="424"/>
        <v>00</v>
      </c>
      <c r="E1943" t="str">
        <f t="shared" si="421"/>
        <v>999</v>
      </c>
      <c r="F1943">
        <v>6</v>
      </c>
      <c r="G1943" t="str">
        <f t="shared" si="426"/>
        <v>99</v>
      </c>
      <c r="H1943" t="str">
        <f t="shared" si="427"/>
        <v>0</v>
      </c>
      <c r="I1943" t="str">
        <f t="shared" si="423"/>
        <v>00</v>
      </c>
      <c r="J1943" t="s">
        <v>577</v>
      </c>
      <c r="K1943" s="1">
        <v>1000</v>
      </c>
    </row>
    <row r="1944" spans="1:11" x14ac:dyDescent="0.35">
      <c r="A1944">
        <v>199</v>
      </c>
      <c r="B1944" t="str">
        <f t="shared" si="425"/>
        <v>52</v>
      </c>
      <c r="C1944">
        <v>6399</v>
      </c>
      <c r="D1944" t="str">
        <f t="shared" si="424"/>
        <v>00</v>
      </c>
      <c r="E1944" t="str">
        <f t="shared" si="421"/>
        <v>999</v>
      </c>
      <c r="F1944">
        <v>6</v>
      </c>
      <c r="G1944" t="str">
        <f t="shared" si="426"/>
        <v>99</v>
      </c>
      <c r="H1944" t="str">
        <f t="shared" si="427"/>
        <v>0</v>
      </c>
      <c r="I1944" t="str">
        <f t="shared" si="423"/>
        <v>00</v>
      </c>
      <c r="J1944" t="s">
        <v>578</v>
      </c>
      <c r="K1944" s="1">
        <v>8000</v>
      </c>
    </row>
    <row r="1945" spans="1:11" x14ac:dyDescent="0.35">
      <c r="A1945">
        <v>199</v>
      </c>
      <c r="B1945" t="str">
        <f t="shared" si="425"/>
        <v>52</v>
      </c>
      <c r="C1945">
        <v>6399</v>
      </c>
      <c r="D1945" t="str">
        <f>"01"</f>
        <v>01</v>
      </c>
      <c r="E1945" t="str">
        <f t="shared" si="421"/>
        <v>999</v>
      </c>
      <c r="F1945">
        <v>6</v>
      </c>
      <c r="G1945" t="str">
        <f t="shared" si="426"/>
        <v>99</v>
      </c>
      <c r="H1945" t="str">
        <f t="shared" si="427"/>
        <v>0</v>
      </c>
      <c r="I1945" t="str">
        <f t="shared" si="423"/>
        <v>00</v>
      </c>
      <c r="J1945" t="s">
        <v>579</v>
      </c>
      <c r="K1945" s="1">
        <v>1058</v>
      </c>
    </row>
    <row r="1946" spans="1:11" x14ac:dyDescent="0.35">
      <c r="A1946">
        <v>199</v>
      </c>
      <c r="B1946" t="str">
        <f t="shared" si="425"/>
        <v>52</v>
      </c>
      <c r="C1946">
        <v>6411</v>
      </c>
      <c r="D1946" t="str">
        <f t="shared" ref="D1946:D1958" si="428">"00"</f>
        <v>00</v>
      </c>
      <c r="E1946" t="str">
        <f t="shared" si="421"/>
        <v>999</v>
      </c>
      <c r="F1946">
        <v>6</v>
      </c>
      <c r="G1946" t="str">
        <f t="shared" si="426"/>
        <v>99</v>
      </c>
      <c r="H1946" t="str">
        <f t="shared" si="427"/>
        <v>0</v>
      </c>
      <c r="I1946" t="str">
        <f t="shared" si="423"/>
        <v>00</v>
      </c>
      <c r="J1946" t="s">
        <v>259</v>
      </c>
      <c r="K1946" s="1">
        <v>5250</v>
      </c>
    </row>
    <row r="1947" spans="1:11" x14ac:dyDescent="0.35">
      <c r="A1947">
        <v>199</v>
      </c>
      <c r="B1947" t="str">
        <f t="shared" si="425"/>
        <v>52</v>
      </c>
      <c r="C1947">
        <v>6429</v>
      </c>
      <c r="D1947" t="str">
        <f t="shared" si="428"/>
        <v>00</v>
      </c>
      <c r="E1947" t="str">
        <f t="shared" si="421"/>
        <v>999</v>
      </c>
      <c r="F1947">
        <v>6</v>
      </c>
      <c r="G1947" t="str">
        <f t="shared" si="426"/>
        <v>99</v>
      </c>
      <c r="H1947" t="str">
        <f t="shared" si="427"/>
        <v>0</v>
      </c>
      <c r="I1947" t="str">
        <f t="shared" si="423"/>
        <v>00</v>
      </c>
      <c r="J1947" t="s">
        <v>409</v>
      </c>
      <c r="K1947" s="1">
        <v>4233</v>
      </c>
    </row>
    <row r="1948" spans="1:11" x14ac:dyDescent="0.35">
      <c r="A1948">
        <v>199</v>
      </c>
      <c r="B1948" t="str">
        <f t="shared" si="425"/>
        <v>52</v>
      </c>
      <c r="C1948">
        <v>6499</v>
      </c>
      <c r="D1948" t="str">
        <f t="shared" si="428"/>
        <v>00</v>
      </c>
      <c r="E1948" t="str">
        <f t="shared" si="421"/>
        <v>999</v>
      </c>
      <c r="F1948">
        <v>6</v>
      </c>
      <c r="G1948" t="str">
        <f t="shared" si="426"/>
        <v>99</v>
      </c>
      <c r="H1948" t="str">
        <f t="shared" si="427"/>
        <v>0</v>
      </c>
      <c r="I1948" t="str">
        <f t="shared" si="423"/>
        <v>00</v>
      </c>
      <c r="J1948" t="s">
        <v>580</v>
      </c>
      <c r="K1948" s="1">
        <v>1000</v>
      </c>
    </row>
    <row r="1949" spans="1:11" x14ac:dyDescent="0.35">
      <c r="A1949">
        <v>199</v>
      </c>
      <c r="B1949" t="str">
        <f t="shared" si="425"/>
        <v>52</v>
      </c>
      <c r="C1949">
        <v>6631</v>
      </c>
      <c r="D1949" t="str">
        <f t="shared" si="428"/>
        <v>00</v>
      </c>
      <c r="E1949" t="str">
        <f t="shared" si="421"/>
        <v>999</v>
      </c>
      <c r="F1949">
        <v>6</v>
      </c>
      <c r="G1949" t="str">
        <f t="shared" si="426"/>
        <v>99</v>
      </c>
      <c r="H1949" t="str">
        <f t="shared" si="427"/>
        <v>0</v>
      </c>
      <c r="I1949" t="str">
        <f t="shared" si="423"/>
        <v>00</v>
      </c>
      <c r="J1949" t="s">
        <v>575</v>
      </c>
      <c r="K1949" s="1">
        <v>30000</v>
      </c>
    </row>
    <row r="1950" spans="1:11" x14ac:dyDescent="0.35">
      <c r="A1950">
        <v>199</v>
      </c>
      <c r="B1950" t="str">
        <f t="shared" ref="B1950:B1973" si="429">"53"</f>
        <v>53</v>
      </c>
      <c r="C1950">
        <v>6119</v>
      </c>
      <c r="D1950" t="str">
        <f t="shared" si="428"/>
        <v>00</v>
      </c>
      <c r="E1950" t="str">
        <f>"728"</f>
        <v>728</v>
      </c>
      <c r="F1950">
        <v>6</v>
      </c>
      <c r="G1950" t="str">
        <f t="shared" si="426"/>
        <v>99</v>
      </c>
      <c r="H1950" t="str">
        <f t="shared" si="427"/>
        <v>0</v>
      </c>
      <c r="I1950" t="str">
        <f t="shared" si="423"/>
        <v>00</v>
      </c>
      <c r="J1950" t="s">
        <v>132</v>
      </c>
      <c r="K1950" s="1">
        <v>326360.5</v>
      </c>
    </row>
    <row r="1951" spans="1:11" x14ac:dyDescent="0.35">
      <c r="A1951">
        <v>199</v>
      </c>
      <c r="B1951" t="str">
        <f t="shared" si="429"/>
        <v>53</v>
      </c>
      <c r="C1951">
        <v>6129</v>
      </c>
      <c r="D1951" t="str">
        <f t="shared" si="428"/>
        <v>00</v>
      </c>
      <c r="E1951" t="str">
        <f>"728"</f>
        <v>728</v>
      </c>
      <c r="F1951">
        <v>6</v>
      </c>
      <c r="G1951" t="str">
        <f t="shared" si="426"/>
        <v>99</v>
      </c>
      <c r="H1951" t="str">
        <f t="shared" si="427"/>
        <v>0</v>
      </c>
      <c r="I1951" t="str">
        <f t="shared" si="423"/>
        <v>00</v>
      </c>
      <c r="J1951" t="s">
        <v>146</v>
      </c>
      <c r="K1951" s="1">
        <v>79958</v>
      </c>
    </row>
    <row r="1952" spans="1:11" x14ac:dyDescent="0.35">
      <c r="A1952">
        <v>199</v>
      </c>
      <c r="B1952" t="str">
        <f t="shared" si="429"/>
        <v>53</v>
      </c>
      <c r="C1952">
        <v>6139</v>
      </c>
      <c r="D1952" t="str">
        <f t="shared" si="428"/>
        <v>00</v>
      </c>
      <c r="E1952" t="str">
        <f>"750"</f>
        <v>750</v>
      </c>
      <c r="F1952">
        <v>6</v>
      </c>
      <c r="G1952" t="str">
        <f t="shared" si="426"/>
        <v>99</v>
      </c>
      <c r="H1952" t="str">
        <f t="shared" si="427"/>
        <v>0</v>
      </c>
      <c r="I1952" t="str">
        <f t="shared" si="423"/>
        <v>00</v>
      </c>
      <c r="J1952" t="s">
        <v>333</v>
      </c>
      <c r="K1952" s="1">
        <v>5100</v>
      </c>
    </row>
    <row r="1953" spans="1:11" x14ac:dyDescent="0.35">
      <c r="A1953">
        <v>199</v>
      </c>
      <c r="B1953" t="str">
        <f t="shared" si="429"/>
        <v>53</v>
      </c>
      <c r="C1953">
        <v>6141</v>
      </c>
      <c r="D1953" t="str">
        <f t="shared" si="428"/>
        <v>00</v>
      </c>
      <c r="E1953" t="str">
        <f>"728"</f>
        <v>728</v>
      </c>
      <c r="F1953">
        <v>6</v>
      </c>
      <c r="G1953" t="str">
        <f t="shared" si="426"/>
        <v>99</v>
      </c>
      <c r="H1953" t="str">
        <f t="shared" si="427"/>
        <v>0</v>
      </c>
      <c r="I1953" t="str">
        <f t="shared" si="423"/>
        <v>00</v>
      </c>
      <c r="J1953" t="s">
        <v>23</v>
      </c>
      <c r="K1953" s="1">
        <v>5635.15</v>
      </c>
    </row>
    <row r="1954" spans="1:11" x14ac:dyDescent="0.35">
      <c r="A1954">
        <v>199</v>
      </c>
      <c r="B1954" t="str">
        <f t="shared" si="429"/>
        <v>53</v>
      </c>
      <c r="C1954">
        <v>6141</v>
      </c>
      <c r="D1954" t="str">
        <f t="shared" si="428"/>
        <v>00</v>
      </c>
      <c r="E1954" t="str">
        <f>"750"</f>
        <v>750</v>
      </c>
      <c r="F1954">
        <v>6</v>
      </c>
      <c r="G1954" t="str">
        <f t="shared" si="426"/>
        <v>99</v>
      </c>
      <c r="H1954" t="str">
        <f t="shared" si="427"/>
        <v>0</v>
      </c>
      <c r="I1954" t="str">
        <f t="shared" si="423"/>
        <v>00</v>
      </c>
      <c r="J1954" t="s">
        <v>23</v>
      </c>
      <c r="K1954">
        <v>71.27</v>
      </c>
    </row>
    <row r="1955" spans="1:11" x14ac:dyDescent="0.35">
      <c r="A1955">
        <v>199</v>
      </c>
      <c r="B1955" t="str">
        <f t="shared" si="429"/>
        <v>53</v>
      </c>
      <c r="C1955">
        <v>6142</v>
      </c>
      <c r="D1955" t="str">
        <f t="shared" si="428"/>
        <v>00</v>
      </c>
      <c r="E1955" t="str">
        <f>"728"</f>
        <v>728</v>
      </c>
      <c r="F1955">
        <v>6</v>
      </c>
      <c r="G1955" t="str">
        <f t="shared" si="426"/>
        <v>99</v>
      </c>
      <c r="H1955" t="str">
        <f t="shared" si="427"/>
        <v>0</v>
      </c>
      <c r="I1955" t="str">
        <f t="shared" si="423"/>
        <v>00</v>
      </c>
      <c r="J1955" t="s">
        <v>156</v>
      </c>
      <c r="K1955" s="1">
        <v>15510</v>
      </c>
    </row>
    <row r="1956" spans="1:11" x14ac:dyDescent="0.35">
      <c r="A1956">
        <v>199</v>
      </c>
      <c r="B1956" t="str">
        <f t="shared" si="429"/>
        <v>53</v>
      </c>
      <c r="C1956">
        <v>6143</v>
      </c>
      <c r="D1956" t="str">
        <f t="shared" si="428"/>
        <v>00</v>
      </c>
      <c r="E1956" t="str">
        <f>"728"</f>
        <v>728</v>
      </c>
      <c r="F1956">
        <v>6</v>
      </c>
      <c r="G1956" t="str">
        <f t="shared" si="426"/>
        <v>99</v>
      </c>
      <c r="H1956" t="str">
        <f t="shared" si="427"/>
        <v>0</v>
      </c>
      <c r="I1956" t="str">
        <f t="shared" si="423"/>
        <v>00</v>
      </c>
      <c r="J1956" t="s">
        <v>24</v>
      </c>
      <c r="K1956" s="1">
        <v>3424.08</v>
      </c>
    </row>
    <row r="1957" spans="1:11" x14ac:dyDescent="0.35">
      <c r="A1957">
        <v>199</v>
      </c>
      <c r="B1957" t="str">
        <f t="shared" si="429"/>
        <v>53</v>
      </c>
      <c r="C1957">
        <v>6143</v>
      </c>
      <c r="D1957" t="str">
        <f t="shared" si="428"/>
        <v>00</v>
      </c>
      <c r="E1957" t="str">
        <f>"750"</f>
        <v>750</v>
      </c>
      <c r="F1957">
        <v>6</v>
      </c>
      <c r="G1957" t="str">
        <f t="shared" si="426"/>
        <v>99</v>
      </c>
      <c r="H1957" t="str">
        <f t="shared" si="427"/>
        <v>0</v>
      </c>
      <c r="I1957" t="str">
        <f t="shared" si="423"/>
        <v>00</v>
      </c>
      <c r="J1957" t="s">
        <v>24</v>
      </c>
      <c r="K1957">
        <v>48.45</v>
      </c>
    </row>
    <row r="1958" spans="1:11" x14ac:dyDescent="0.35">
      <c r="A1958">
        <v>199</v>
      </c>
      <c r="B1958" t="str">
        <f t="shared" si="429"/>
        <v>53</v>
      </c>
      <c r="C1958">
        <v>6146</v>
      </c>
      <c r="D1958" t="str">
        <f t="shared" si="428"/>
        <v>00</v>
      </c>
      <c r="E1958" t="str">
        <f t="shared" ref="E1958:E1973" si="430">"728"</f>
        <v>728</v>
      </c>
      <c r="F1958">
        <v>6</v>
      </c>
      <c r="G1958" t="str">
        <f t="shared" si="426"/>
        <v>99</v>
      </c>
      <c r="H1958" t="str">
        <f t="shared" si="427"/>
        <v>0</v>
      </c>
      <c r="I1958" t="str">
        <f t="shared" si="423"/>
        <v>00</v>
      </c>
      <c r="J1958" t="s">
        <v>349</v>
      </c>
      <c r="K1958" s="1">
        <v>9469.2099999999991</v>
      </c>
    </row>
    <row r="1959" spans="1:11" x14ac:dyDescent="0.35">
      <c r="A1959">
        <v>199</v>
      </c>
      <c r="B1959" t="str">
        <f t="shared" si="429"/>
        <v>53</v>
      </c>
      <c r="C1959">
        <v>6239</v>
      </c>
      <c r="D1959" t="str">
        <f>"55"</f>
        <v>55</v>
      </c>
      <c r="E1959" t="str">
        <f t="shared" si="430"/>
        <v>728</v>
      </c>
      <c r="F1959">
        <v>6</v>
      </c>
      <c r="G1959" t="str">
        <f t="shared" si="426"/>
        <v>99</v>
      </c>
      <c r="H1959" t="str">
        <f t="shared" si="427"/>
        <v>0</v>
      </c>
      <c r="I1959" t="str">
        <f t="shared" si="423"/>
        <v>00</v>
      </c>
      <c r="J1959" t="s">
        <v>581</v>
      </c>
      <c r="K1959" s="1">
        <v>93740</v>
      </c>
    </row>
    <row r="1960" spans="1:11" x14ac:dyDescent="0.35">
      <c r="A1960">
        <v>199</v>
      </c>
      <c r="B1960" t="str">
        <f t="shared" si="429"/>
        <v>53</v>
      </c>
      <c r="C1960">
        <v>6239</v>
      </c>
      <c r="D1960" t="str">
        <f>"55"</f>
        <v>55</v>
      </c>
      <c r="E1960" t="str">
        <f t="shared" si="430"/>
        <v>728</v>
      </c>
      <c r="F1960">
        <v>6</v>
      </c>
      <c r="G1960" t="str">
        <f t="shared" si="426"/>
        <v>99</v>
      </c>
      <c r="H1960" t="str">
        <f t="shared" si="427"/>
        <v>0</v>
      </c>
      <c r="I1960" t="str">
        <f>"01"</f>
        <v>01</v>
      </c>
      <c r="J1960" t="s">
        <v>582</v>
      </c>
      <c r="K1960" s="1">
        <v>9500</v>
      </c>
    </row>
    <row r="1961" spans="1:11" x14ac:dyDescent="0.35">
      <c r="A1961">
        <v>199</v>
      </c>
      <c r="B1961" t="str">
        <f t="shared" si="429"/>
        <v>53</v>
      </c>
      <c r="C1961">
        <v>6249</v>
      </c>
      <c r="D1961" t="str">
        <f>"55"</f>
        <v>55</v>
      </c>
      <c r="E1961" t="str">
        <f t="shared" si="430"/>
        <v>728</v>
      </c>
      <c r="F1961">
        <v>6</v>
      </c>
      <c r="G1961" t="str">
        <f t="shared" si="426"/>
        <v>99</v>
      </c>
      <c r="H1961" t="str">
        <f t="shared" si="427"/>
        <v>0</v>
      </c>
      <c r="I1961" t="str">
        <f>"00"</f>
        <v>00</v>
      </c>
      <c r="J1961" t="s">
        <v>583</v>
      </c>
      <c r="K1961" s="1">
        <v>77792</v>
      </c>
    </row>
    <row r="1962" spans="1:11" x14ac:dyDescent="0.35">
      <c r="A1962">
        <v>199</v>
      </c>
      <c r="B1962" t="str">
        <f t="shared" si="429"/>
        <v>53</v>
      </c>
      <c r="C1962">
        <v>6269</v>
      </c>
      <c r="D1962" t="str">
        <f>"00"</f>
        <v>00</v>
      </c>
      <c r="E1962" t="str">
        <f t="shared" si="430"/>
        <v>728</v>
      </c>
      <c r="F1962">
        <v>6</v>
      </c>
      <c r="G1962" t="str">
        <f t="shared" si="426"/>
        <v>99</v>
      </c>
      <c r="H1962" t="str">
        <f t="shared" si="427"/>
        <v>0</v>
      </c>
      <c r="I1962" t="str">
        <f>"WF"</f>
        <v>WF</v>
      </c>
      <c r="J1962" t="s">
        <v>38</v>
      </c>
      <c r="K1962" s="1">
        <v>5097.84</v>
      </c>
    </row>
    <row r="1963" spans="1:11" x14ac:dyDescent="0.35">
      <c r="A1963">
        <v>199</v>
      </c>
      <c r="B1963" t="str">
        <f t="shared" si="429"/>
        <v>53</v>
      </c>
      <c r="C1963">
        <v>6291</v>
      </c>
      <c r="D1963" t="str">
        <f>"55"</f>
        <v>55</v>
      </c>
      <c r="E1963" t="str">
        <f t="shared" si="430"/>
        <v>728</v>
      </c>
      <c r="F1963">
        <v>6</v>
      </c>
      <c r="G1963" t="str">
        <f t="shared" si="426"/>
        <v>99</v>
      </c>
      <c r="H1963" t="str">
        <f t="shared" si="427"/>
        <v>0</v>
      </c>
      <c r="I1963" t="str">
        <f>"00"</f>
        <v>00</v>
      </c>
      <c r="J1963" t="s">
        <v>584</v>
      </c>
      <c r="K1963" s="1">
        <v>72800</v>
      </c>
    </row>
    <row r="1964" spans="1:11" x14ac:dyDescent="0.35">
      <c r="A1964">
        <v>199</v>
      </c>
      <c r="B1964" t="str">
        <f t="shared" si="429"/>
        <v>53</v>
      </c>
      <c r="C1964">
        <v>6399</v>
      </c>
      <c r="D1964" t="str">
        <f>"55"</f>
        <v>55</v>
      </c>
      <c r="E1964" t="str">
        <f t="shared" si="430"/>
        <v>728</v>
      </c>
      <c r="F1964">
        <v>6</v>
      </c>
      <c r="G1964" t="str">
        <f t="shared" si="426"/>
        <v>99</v>
      </c>
      <c r="H1964" t="str">
        <f t="shared" si="427"/>
        <v>0</v>
      </c>
      <c r="I1964" t="str">
        <f>"00"</f>
        <v>00</v>
      </c>
      <c r="J1964" t="s">
        <v>585</v>
      </c>
      <c r="K1964" s="1">
        <v>194847</v>
      </c>
    </row>
    <row r="1965" spans="1:11" x14ac:dyDescent="0.35">
      <c r="A1965">
        <v>199</v>
      </c>
      <c r="B1965" t="str">
        <f t="shared" si="429"/>
        <v>53</v>
      </c>
      <c r="C1965">
        <v>6399</v>
      </c>
      <c r="D1965" t="str">
        <f>"55"</f>
        <v>55</v>
      </c>
      <c r="E1965" t="str">
        <f t="shared" si="430"/>
        <v>728</v>
      </c>
      <c r="F1965">
        <v>6</v>
      </c>
      <c r="G1965" t="str">
        <f t="shared" si="426"/>
        <v>99</v>
      </c>
      <c r="H1965" t="str">
        <f t="shared" si="427"/>
        <v>0</v>
      </c>
      <c r="I1965" t="str">
        <f>"01"</f>
        <v>01</v>
      </c>
      <c r="J1965" t="s">
        <v>586</v>
      </c>
      <c r="K1965" s="1">
        <v>70265</v>
      </c>
    </row>
    <row r="1966" spans="1:11" x14ac:dyDescent="0.35">
      <c r="A1966">
        <v>199</v>
      </c>
      <c r="B1966" t="str">
        <f t="shared" si="429"/>
        <v>53</v>
      </c>
      <c r="C1966">
        <v>6399</v>
      </c>
      <c r="D1966" t="str">
        <f>"55"</f>
        <v>55</v>
      </c>
      <c r="E1966" t="str">
        <f t="shared" si="430"/>
        <v>728</v>
      </c>
      <c r="F1966">
        <v>6</v>
      </c>
      <c r="G1966" t="str">
        <f t="shared" si="426"/>
        <v>99</v>
      </c>
      <c r="H1966" t="str">
        <f t="shared" si="427"/>
        <v>0</v>
      </c>
      <c r="I1966" t="str">
        <f>"02"</f>
        <v>02</v>
      </c>
      <c r="J1966" t="s">
        <v>587</v>
      </c>
      <c r="K1966" s="1">
        <v>50000</v>
      </c>
    </row>
    <row r="1967" spans="1:11" x14ac:dyDescent="0.35">
      <c r="A1967">
        <v>199</v>
      </c>
      <c r="B1967" t="str">
        <f t="shared" si="429"/>
        <v>53</v>
      </c>
      <c r="C1967">
        <v>6399</v>
      </c>
      <c r="D1967" t="str">
        <f>"55"</f>
        <v>55</v>
      </c>
      <c r="E1967" t="str">
        <f t="shared" si="430"/>
        <v>728</v>
      </c>
      <c r="F1967">
        <v>6</v>
      </c>
      <c r="G1967" t="str">
        <f t="shared" si="426"/>
        <v>99</v>
      </c>
      <c r="H1967" t="str">
        <f t="shared" si="427"/>
        <v>0</v>
      </c>
      <c r="I1967" t="str">
        <f>"03"</f>
        <v>03</v>
      </c>
      <c r="J1967" t="s">
        <v>588</v>
      </c>
      <c r="K1967" s="1">
        <v>30485</v>
      </c>
    </row>
    <row r="1968" spans="1:11" x14ac:dyDescent="0.35">
      <c r="A1968">
        <v>199</v>
      </c>
      <c r="B1968" t="str">
        <f t="shared" si="429"/>
        <v>53</v>
      </c>
      <c r="C1968">
        <v>6411</v>
      </c>
      <c r="D1968" t="str">
        <f>"00"</f>
        <v>00</v>
      </c>
      <c r="E1968" t="str">
        <f t="shared" si="430"/>
        <v>728</v>
      </c>
      <c r="F1968">
        <v>6</v>
      </c>
      <c r="G1968" t="str">
        <f t="shared" si="426"/>
        <v>99</v>
      </c>
      <c r="H1968" t="str">
        <f t="shared" si="427"/>
        <v>0</v>
      </c>
      <c r="I1968" t="str">
        <f>"00"</f>
        <v>00</v>
      </c>
      <c r="J1968" t="s">
        <v>589</v>
      </c>
      <c r="K1968" s="1">
        <v>1500</v>
      </c>
    </row>
    <row r="1969" spans="1:11" x14ac:dyDescent="0.35">
      <c r="A1969">
        <v>199</v>
      </c>
      <c r="B1969" t="str">
        <f t="shared" si="429"/>
        <v>53</v>
      </c>
      <c r="C1969">
        <v>6411</v>
      </c>
      <c r="D1969" t="str">
        <f>"55"</f>
        <v>55</v>
      </c>
      <c r="E1969" t="str">
        <f t="shared" si="430"/>
        <v>728</v>
      </c>
      <c r="F1969">
        <v>6</v>
      </c>
      <c r="G1969" t="str">
        <f t="shared" si="426"/>
        <v>99</v>
      </c>
      <c r="H1969" t="str">
        <f t="shared" si="427"/>
        <v>0</v>
      </c>
      <c r="I1969" t="str">
        <f>"00"</f>
        <v>00</v>
      </c>
      <c r="J1969" t="s">
        <v>590</v>
      </c>
      <c r="K1969" s="1">
        <v>25000</v>
      </c>
    </row>
    <row r="1970" spans="1:11" x14ac:dyDescent="0.35">
      <c r="A1970">
        <v>199</v>
      </c>
      <c r="B1970" t="str">
        <f t="shared" si="429"/>
        <v>53</v>
      </c>
      <c r="C1970">
        <v>6495</v>
      </c>
      <c r="D1970" t="str">
        <f>"00"</f>
        <v>00</v>
      </c>
      <c r="E1970" t="str">
        <f t="shared" si="430"/>
        <v>728</v>
      </c>
      <c r="F1970">
        <v>6</v>
      </c>
      <c r="G1970" t="str">
        <f t="shared" si="426"/>
        <v>99</v>
      </c>
      <c r="H1970" t="str">
        <f t="shared" si="427"/>
        <v>0</v>
      </c>
      <c r="I1970" t="str">
        <f>"00"</f>
        <v>00</v>
      </c>
      <c r="J1970" t="s">
        <v>353</v>
      </c>
      <c r="K1970">
        <v>0</v>
      </c>
    </row>
    <row r="1971" spans="1:11" x14ac:dyDescent="0.35">
      <c r="A1971">
        <v>199</v>
      </c>
      <c r="B1971" t="str">
        <f t="shared" si="429"/>
        <v>53</v>
      </c>
      <c r="C1971">
        <v>6639</v>
      </c>
      <c r="D1971" t="str">
        <f>"55"</f>
        <v>55</v>
      </c>
      <c r="E1971" t="str">
        <f t="shared" si="430"/>
        <v>728</v>
      </c>
      <c r="F1971">
        <v>6</v>
      </c>
      <c r="G1971" t="str">
        <f t="shared" si="426"/>
        <v>99</v>
      </c>
      <c r="H1971" t="str">
        <f t="shared" si="427"/>
        <v>0</v>
      </c>
      <c r="I1971" t="str">
        <f>"00"</f>
        <v>00</v>
      </c>
      <c r="J1971" t="s">
        <v>591</v>
      </c>
      <c r="K1971">
        <v>0</v>
      </c>
    </row>
    <row r="1972" spans="1:11" x14ac:dyDescent="0.35">
      <c r="A1972">
        <v>199</v>
      </c>
      <c r="B1972" t="str">
        <f t="shared" si="429"/>
        <v>53</v>
      </c>
      <c r="C1972">
        <v>6639</v>
      </c>
      <c r="D1972" t="str">
        <f>"55"</f>
        <v>55</v>
      </c>
      <c r="E1972" t="str">
        <f t="shared" si="430"/>
        <v>728</v>
      </c>
      <c r="F1972">
        <v>6</v>
      </c>
      <c r="G1972" t="str">
        <f t="shared" si="426"/>
        <v>99</v>
      </c>
      <c r="H1972" t="str">
        <f t="shared" si="427"/>
        <v>0</v>
      </c>
      <c r="I1972" t="str">
        <f>"01"</f>
        <v>01</v>
      </c>
      <c r="J1972" t="s">
        <v>592</v>
      </c>
      <c r="K1972" s="1">
        <v>205000</v>
      </c>
    </row>
    <row r="1973" spans="1:11" x14ac:dyDescent="0.35">
      <c r="A1973">
        <v>199</v>
      </c>
      <c r="B1973" t="str">
        <f t="shared" si="429"/>
        <v>53</v>
      </c>
      <c r="C1973">
        <v>6659</v>
      </c>
      <c r="D1973" t="str">
        <f>"55"</f>
        <v>55</v>
      </c>
      <c r="E1973" t="str">
        <f t="shared" si="430"/>
        <v>728</v>
      </c>
      <c r="F1973">
        <v>6</v>
      </c>
      <c r="G1973" t="str">
        <f t="shared" si="426"/>
        <v>99</v>
      </c>
      <c r="H1973" t="str">
        <f t="shared" si="427"/>
        <v>0</v>
      </c>
      <c r="I1973" t="str">
        <f>"00"</f>
        <v>00</v>
      </c>
      <c r="J1973" t="s">
        <v>593</v>
      </c>
      <c r="K1973" s="1">
        <v>141518</v>
      </c>
    </row>
    <row r="1974" spans="1:11" x14ac:dyDescent="0.35">
      <c r="A1974">
        <v>199</v>
      </c>
      <c r="B1974" t="str">
        <f>"61"</f>
        <v>61</v>
      </c>
      <c r="C1974">
        <v>6127</v>
      </c>
      <c r="D1974" t="str">
        <f>"00"</f>
        <v>00</v>
      </c>
      <c r="E1974" t="str">
        <f>"041"</f>
        <v>041</v>
      </c>
      <c r="F1974">
        <v>6</v>
      </c>
      <c r="G1974" t="str">
        <f>"25"</f>
        <v>25</v>
      </c>
      <c r="H1974" t="str">
        <f>"S"</f>
        <v>S</v>
      </c>
      <c r="I1974" t="str">
        <f>"41"</f>
        <v>41</v>
      </c>
      <c r="J1974" t="s">
        <v>145</v>
      </c>
      <c r="K1974" s="1">
        <v>2000</v>
      </c>
    </row>
    <row r="1975" spans="1:11" x14ac:dyDescent="0.35">
      <c r="A1975">
        <v>199</v>
      </c>
      <c r="B1975" t="str">
        <f>"61"</f>
        <v>61</v>
      </c>
      <c r="C1975">
        <v>6141</v>
      </c>
      <c r="D1975" t="str">
        <f>"00"</f>
        <v>00</v>
      </c>
      <c r="E1975" t="str">
        <f>"041"</f>
        <v>041</v>
      </c>
      <c r="F1975">
        <v>6</v>
      </c>
      <c r="G1975" t="str">
        <f>"25"</f>
        <v>25</v>
      </c>
      <c r="H1975" t="str">
        <f>"S"</f>
        <v>S</v>
      </c>
      <c r="I1975" t="str">
        <f>"41"</f>
        <v>41</v>
      </c>
      <c r="J1975" t="s">
        <v>23</v>
      </c>
      <c r="K1975">
        <v>27.67</v>
      </c>
    </row>
    <row r="1976" spans="1:11" x14ac:dyDescent="0.35">
      <c r="A1976">
        <v>199</v>
      </c>
      <c r="B1976" t="str">
        <f>"61"</f>
        <v>61</v>
      </c>
      <c r="C1976">
        <v>6143</v>
      </c>
      <c r="D1976" t="str">
        <f>"00"</f>
        <v>00</v>
      </c>
      <c r="E1976" t="str">
        <f>"041"</f>
        <v>041</v>
      </c>
      <c r="F1976">
        <v>6</v>
      </c>
      <c r="G1976" t="str">
        <f>"25"</f>
        <v>25</v>
      </c>
      <c r="H1976" t="str">
        <f>"S"</f>
        <v>S</v>
      </c>
      <c r="I1976" t="str">
        <f>"41"</f>
        <v>41</v>
      </c>
      <c r="J1976" t="s">
        <v>24</v>
      </c>
      <c r="K1976">
        <v>19</v>
      </c>
    </row>
    <row r="1977" spans="1:11" x14ac:dyDescent="0.35">
      <c r="A1977">
        <v>199</v>
      </c>
      <c r="B1977" t="str">
        <f>"61"</f>
        <v>61</v>
      </c>
      <c r="C1977">
        <v>6146</v>
      </c>
      <c r="D1977" t="str">
        <f>"00"</f>
        <v>00</v>
      </c>
      <c r="E1977" t="str">
        <f>"041"</f>
        <v>041</v>
      </c>
      <c r="F1977">
        <v>6</v>
      </c>
      <c r="G1977" t="str">
        <f>"25"</f>
        <v>25</v>
      </c>
      <c r="H1977" t="str">
        <f>"S"</f>
        <v>S</v>
      </c>
      <c r="I1977" t="str">
        <f>"41"</f>
        <v>41</v>
      </c>
      <c r="J1977" t="s">
        <v>25</v>
      </c>
      <c r="K1977">
        <v>41</v>
      </c>
    </row>
    <row r="1978" spans="1:11" x14ac:dyDescent="0.35">
      <c r="A1978">
        <v>199</v>
      </c>
      <c r="B1978" t="str">
        <f>"71"</f>
        <v>71</v>
      </c>
      <c r="C1978">
        <v>6512</v>
      </c>
      <c r="D1978" t="str">
        <f>"55"</f>
        <v>55</v>
      </c>
      <c r="E1978" t="str">
        <f>"728"</f>
        <v>728</v>
      </c>
      <c r="F1978">
        <v>6</v>
      </c>
      <c r="G1978" t="str">
        <f>"99"</f>
        <v>99</v>
      </c>
      <c r="H1978" t="str">
        <f>"0"</f>
        <v>0</v>
      </c>
      <c r="I1978" t="str">
        <f>"00"</f>
        <v>00</v>
      </c>
      <c r="J1978" t="s">
        <v>594</v>
      </c>
      <c r="K1978" s="1">
        <v>126454</v>
      </c>
    </row>
    <row r="1979" spans="1:11" x14ac:dyDescent="0.35">
      <c r="A1979">
        <v>199</v>
      </c>
      <c r="B1979" t="str">
        <f>"71"</f>
        <v>71</v>
      </c>
      <c r="C1979">
        <v>6522</v>
      </c>
      <c r="D1979" t="str">
        <f>"55"</f>
        <v>55</v>
      </c>
      <c r="E1979" t="str">
        <f>"728"</f>
        <v>728</v>
      </c>
      <c r="F1979">
        <v>6</v>
      </c>
      <c r="G1979" t="str">
        <f>"99"</f>
        <v>99</v>
      </c>
      <c r="H1979" t="str">
        <f>"0"</f>
        <v>0</v>
      </c>
      <c r="I1979" t="str">
        <f>"00"</f>
        <v>00</v>
      </c>
      <c r="J1979" t="s">
        <v>595</v>
      </c>
      <c r="K1979" s="1">
        <v>15064</v>
      </c>
    </row>
    <row r="1980" spans="1:11" x14ac:dyDescent="0.35">
      <c r="A1980">
        <v>199</v>
      </c>
      <c r="B1980" t="str">
        <f>"81"</f>
        <v>81</v>
      </c>
      <c r="C1980">
        <v>6629</v>
      </c>
      <c r="D1980" t="str">
        <f>"00"</f>
        <v>00</v>
      </c>
      <c r="E1980" t="str">
        <f>"999"</f>
        <v>999</v>
      </c>
      <c r="F1980">
        <v>6</v>
      </c>
      <c r="G1980" t="str">
        <f>"99"</f>
        <v>99</v>
      </c>
      <c r="H1980" t="str">
        <f>"0"</f>
        <v>0</v>
      </c>
      <c r="I1980" t="str">
        <f>"00"</f>
        <v>00</v>
      </c>
      <c r="J1980" t="s">
        <v>596</v>
      </c>
      <c r="K1980" s="1">
        <v>95000</v>
      </c>
    </row>
    <row r="1981" spans="1:11" x14ac:dyDescent="0.35">
      <c r="A1981">
        <v>199</v>
      </c>
      <c r="B1981" t="str">
        <f>"81"</f>
        <v>81</v>
      </c>
      <c r="C1981">
        <v>6629</v>
      </c>
      <c r="D1981" t="str">
        <f>"00"</f>
        <v>00</v>
      </c>
      <c r="E1981" t="str">
        <f>"999"</f>
        <v>999</v>
      </c>
      <c r="F1981">
        <v>6</v>
      </c>
      <c r="G1981" t="str">
        <f>"99"</f>
        <v>99</v>
      </c>
      <c r="H1981" t="str">
        <f>"0"</f>
        <v>0</v>
      </c>
      <c r="I1981" t="str">
        <f>"01"</f>
        <v>01</v>
      </c>
      <c r="J1981" t="s">
        <v>597</v>
      </c>
      <c r="K1981">
        <v>0</v>
      </c>
    </row>
    <row r="1982" spans="1:11" x14ac:dyDescent="0.35">
      <c r="A1982">
        <v>199</v>
      </c>
      <c r="B1982" t="str">
        <f>"93"</f>
        <v>93</v>
      </c>
      <c r="C1982">
        <v>6492</v>
      </c>
      <c r="D1982" t="str">
        <f>"00"</f>
        <v>00</v>
      </c>
      <c r="E1982" t="str">
        <f>"999"</f>
        <v>999</v>
      </c>
      <c r="F1982">
        <v>6</v>
      </c>
      <c r="G1982" t="str">
        <f>"23"</f>
        <v>23</v>
      </c>
      <c r="H1982" t="str">
        <f>"S"</f>
        <v>S</v>
      </c>
      <c r="I1982" t="str">
        <f t="shared" ref="I1982:I2018" si="431">"00"</f>
        <v>00</v>
      </c>
      <c r="J1982" t="s">
        <v>598</v>
      </c>
      <c r="K1982" s="1">
        <v>68000</v>
      </c>
    </row>
    <row r="1983" spans="1:11" x14ac:dyDescent="0.35">
      <c r="A1983">
        <v>199</v>
      </c>
      <c r="B1983" t="str">
        <f>"99"</f>
        <v>99</v>
      </c>
      <c r="C1983">
        <v>6213</v>
      </c>
      <c r="D1983" t="str">
        <f>"00"</f>
        <v>00</v>
      </c>
      <c r="E1983" t="str">
        <f>"703"</f>
        <v>703</v>
      </c>
      <c r="F1983">
        <v>6</v>
      </c>
      <c r="G1983" t="str">
        <f>"99"</f>
        <v>99</v>
      </c>
      <c r="H1983" t="str">
        <f t="shared" ref="H1983:H2018" si="432">"0"</f>
        <v>0</v>
      </c>
      <c r="I1983" t="str">
        <f t="shared" si="431"/>
        <v>00</v>
      </c>
      <c r="J1983" t="s">
        <v>599</v>
      </c>
      <c r="K1983" s="1">
        <v>350000</v>
      </c>
    </row>
    <row r="1984" spans="1:11" x14ac:dyDescent="0.35">
      <c r="A1984">
        <v>199</v>
      </c>
      <c r="B1984" t="str">
        <f>"99"</f>
        <v>99</v>
      </c>
      <c r="C1984">
        <v>6213</v>
      </c>
      <c r="D1984" t="str">
        <f>"01"</f>
        <v>01</v>
      </c>
      <c r="E1984" t="str">
        <f>"703"</f>
        <v>703</v>
      </c>
      <c r="F1984">
        <v>6</v>
      </c>
      <c r="G1984" t="str">
        <f>"99"</f>
        <v>99</v>
      </c>
      <c r="H1984" t="str">
        <f t="shared" si="432"/>
        <v>0</v>
      </c>
      <c r="I1984" t="str">
        <f t="shared" si="431"/>
        <v>00</v>
      </c>
      <c r="J1984" t="s">
        <v>600</v>
      </c>
      <c r="K1984" s="1">
        <v>15000</v>
      </c>
    </row>
    <row r="1985" spans="1:11" x14ac:dyDescent="0.35">
      <c r="A1985">
        <v>199</v>
      </c>
      <c r="B1985" t="str">
        <f>"99"</f>
        <v>99</v>
      </c>
      <c r="C1985">
        <v>6213</v>
      </c>
      <c r="D1985" t="str">
        <f>"02"</f>
        <v>02</v>
      </c>
      <c r="E1985" t="str">
        <f>"703"</f>
        <v>703</v>
      </c>
      <c r="F1985">
        <v>6</v>
      </c>
      <c r="G1985" t="str">
        <f>"99"</f>
        <v>99</v>
      </c>
      <c r="H1985" t="str">
        <f t="shared" si="432"/>
        <v>0</v>
      </c>
      <c r="I1985" t="str">
        <f t="shared" si="431"/>
        <v>00</v>
      </c>
      <c r="J1985" t="s">
        <v>601</v>
      </c>
      <c r="K1985" s="1">
        <v>15000</v>
      </c>
    </row>
    <row r="1986" spans="1:11" x14ac:dyDescent="0.35">
      <c r="A1986">
        <v>199</v>
      </c>
      <c r="B1986" t="str">
        <f t="shared" ref="B1986:B1998" si="433">"00"</f>
        <v>00</v>
      </c>
      <c r="C1986">
        <v>7912</v>
      </c>
      <c r="D1986" t="str">
        <f>"00"</f>
        <v>00</v>
      </c>
      <c r="E1986" t="str">
        <f t="shared" ref="E1986:E1998" si="434">"000"</f>
        <v>000</v>
      </c>
      <c r="F1986">
        <v>6</v>
      </c>
      <c r="G1986" t="str">
        <f t="shared" ref="G1986:G1998" si="435">"00"</f>
        <v>00</v>
      </c>
      <c r="H1986" t="str">
        <f t="shared" si="432"/>
        <v>0</v>
      </c>
      <c r="I1986" t="str">
        <f t="shared" si="431"/>
        <v>00</v>
      </c>
      <c r="J1986" t="s">
        <v>602</v>
      </c>
      <c r="K1986">
        <v>0</v>
      </c>
    </row>
    <row r="1987" spans="1:11" x14ac:dyDescent="0.35">
      <c r="A1987">
        <v>199</v>
      </c>
      <c r="B1987" t="str">
        <f t="shared" si="433"/>
        <v>00</v>
      </c>
      <c r="C1987">
        <v>8911</v>
      </c>
      <c r="D1987" t="str">
        <f>"00"</f>
        <v>00</v>
      </c>
      <c r="E1987" t="str">
        <f t="shared" si="434"/>
        <v>000</v>
      </c>
      <c r="F1987">
        <v>6</v>
      </c>
      <c r="G1987" t="str">
        <f t="shared" si="435"/>
        <v>00</v>
      </c>
      <c r="H1987" t="str">
        <f t="shared" si="432"/>
        <v>0</v>
      </c>
      <c r="I1987" t="str">
        <f t="shared" si="431"/>
        <v>00</v>
      </c>
      <c r="J1987" t="s">
        <v>603</v>
      </c>
      <c r="K1987" s="1">
        <v>199000</v>
      </c>
    </row>
    <row r="1988" spans="1:11" x14ac:dyDescent="0.35">
      <c r="A1988">
        <v>240</v>
      </c>
      <c r="B1988" t="str">
        <f t="shared" si="433"/>
        <v>00</v>
      </c>
      <c r="C1988">
        <v>3700</v>
      </c>
      <c r="D1988" t="str">
        <f>"00"</f>
        <v>00</v>
      </c>
      <c r="E1988" t="str">
        <f t="shared" si="434"/>
        <v>000</v>
      </c>
      <c r="F1988">
        <v>6</v>
      </c>
      <c r="G1988" t="str">
        <f t="shared" si="435"/>
        <v>00</v>
      </c>
      <c r="H1988" t="str">
        <f t="shared" si="432"/>
        <v>0</v>
      </c>
      <c r="I1988" t="str">
        <f t="shared" si="431"/>
        <v>00</v>
      </c>
      <c r="J1988" t="s">
        <v>604</v>
      </c>
      <c r="K1988" s="1">
        <v>-339568.82</v>
      </c>
    </row>
    <row r="1989" spans="1:11" x14ac:dyDescent="0.35">
      <c r="A1989">
        <v>240</v>
      </c>
      <c r="B1989" t="str">
        <f t="shared" si="433"/>
        <v>00</v>
      </c>
      <c r="C1989">
        <v>5742</v>
      </c>
      <c r="D1989" t="str">
        <f>"00"</f>
        <v>00</v>
      </c>
      <c r="E1989" t="str">
        <f t="shared" si="434"/>
        <v>000</v>
      </c>
      <c r="F1989">
        <v>6</v>
      </c>
      <c r="G1989" t="str">
        <f t="shared" si="435"/>
        <v>00</v>
      </c>
      <c r="H1989" t="str">
        <f t="shared" si="432"/>
        <v>0</v>
      </c>
      <c r="I1989" t="str">
        <f t="shared" si="431"/>
        <v>00</v>
      </c>
      <c r="J1989" t="s">
        <v>11</v>
      </c>
      <c r="K1989">
        <v>500</v>
      </c>
    </row>
    <row r="1990" spans="1:11" x14ac:dyDescent="0.35">
      <c r="A1990">
        <v>240</v>
      </c>
      <c r="B1990" t="str">
        <f t="shared" si="433"/>
        <v>00</v>
      </c>
      <c r="C1990">
        <v>5749</v>
      </c>
      <c r="D1990" t="str">
        <f>"00"</f>
        <v>00</v>
      </c>
      <c r="E1990" t="str">
        <f t="shared" si="434"/>
        <v>000</v>
      </c>
      <c r="F1990">
        <v>6</v>
      </c>
      <c r="G1990" t="str">
        <f t="shared" si="435"/>
        <v>00</v>
      </c>
      <c r="H1990" t="str">
        <f t="shared" si="432"/>
        <v>0</v>
      </c>
      <c r="I1990" t="str">
        <f t="shared" si="431"/>
        <v>00</v>
      </c>
      <c r="J1990" t="s">
        <v>12</v>
      </c>
      <c r="K1990" s="1">
        <v>1500</v>
      </c>
    </row>
    <row r="1991" spans="1:11" x14ac:dyDescent="0.35">
      <c r="A1991">
        <v>240</v>
      </c>
      <c r="B1991" t="str">
        <f t="shared" si="433"/>
        <v>00</v>
      </c>
      <c r="C1991">
        <v>5751</v>
      </c>
      <c r="D1991" t="str">
        <f>"01"</f>
        <v>01</v>
      </c>
      <c r="E1991" t="str">
        <f t="shared" si="434"/>
        <v>000</v>
      </c>
      <c r="F1991">
        <v>6</v>
      </c>
      <c r="G1991" t="str">
        <f t="shared" si="435"/>
        <v>00</v>
      </c>
      <c r="H1991" t="str">
        <f t="shared" si="432"/>
        <v>0</v>
      </c>
      <c r="I1991" t="str">
        <f t="shared" si="431"/>
        <v>00</v>
      </c>
      <c r="J1991" t="s">
        <v>605</v>
      </c>
      <c r="K1991" s="1">
        <v>500000</v>
      </c>
    </row>
    <row r="1992" spans="1:11" x14ac:dyDescent="0.35">
      <c r="A1992">
        <v>240</v>
      </c>
      <c r="B1992" t="str">
        <f t="shared" si="433"/>
        <v>00</v>
      </c>
      <c r="C1992">
        <v>5751</v>
      </c>
      <c r="D1992" t="str">
        <f>"02"</f>
        <v>02</v>
      </c>
      <c r="E1992" t="str">
        <f t="shared" si="434"/>
        <v>000</v>
      </c>
      <c r="F1992">
        <v>6</v>
      </c>
      <c r="G1992" t="str">
        <f t="shared" si="435"/>
        <v>00</v>
      </c>
      <c r="H1992" t="str">
        <f t="shared" si="432"/>
        <v>0</v>
      </c>
      <c r="I1992" t="str">
        <f t="shared" si="431"/>
        <v>00</v>
      </c>
      <c r="J1992" t="s">
        <v>606</v>
      </c>
      <c r="K1992" s="1">
        <v>5000</v>
      </c>
    </row>
    <row r="1993" spans="1:11" x14ac:dyDescent="0.35">
      <c r="A1993">
        <v>240</v>
      </c>
      <c r="B1993" t="str">
        <f t="shared" si="433"/>
        <v>00</v>
      </c>
      <c r="C1993">
        <v>5751</v>
      </c>
      <c r="D1993" t="str">
        <f>"03"</f>
        <v>03</v>
      </c>
      <c r="E1993" t="str">
        <f t="shared" si="434"/>
        <v>000</v>
      </c>
      <c r="F1993">
        <v>6</v>
      </c>
      <c r="G1993" t="str">
        <f t="shared" si="435"/>
        <v>00</v>
      </c>
      <c r="H1993" t="str">
        <f t="shared" si="432"/>
        <v>0</v>
      </c>
      <c r="I1993" t="str">
        <f t="shared" si="431"/>
        <v>00</v>
      </c>
      <c r="J1993" t="s">
        <v>607</v>
      </c>
      <c r="K1993">
        <v>1</v>
      </c>
    </row>
    <row r="1994" spans="1:11" x14ac:dyDescent="0.35">
      <c r="A1994">
        <v>240</v>
      </c>
      <c r="B1994" t="str">
        <f t="shared" si="433"/>
        <v>00</v>
      </c>
      <c r="C1994">
        <v>5829</v>
      </c>
      <c r="D1994" t="str">
        <f t="shared" ref="D1994:D2025" si="436">"00"</f>
        <v>00</v>
      </c>
      <c r="E1994" t="str">
        <f t="shared" si="434"/>
        <v>000</v>
      </c>
      <c r="F1994">
        <v>6</v>
      </c>
      <c r="G1994" t="str">
        <f t="shared" si="435"/>
        <v>00</v>
      </c>
      <c r="H1994" t="str">
        <f t="shared" si="432"/>
        <v>0</v>
      </c>
      <c r="I1994" t="str">
        <f t="shared" si="431"/>
        <v>00</v>
      </c>
      <c r="J1994" t="s">
        <v>111</v>
      </c>
      <c r="K1994" s="1">
        <v>19000</v>
      </c>
    </row>
    <row r="1995" spans="1:11" x14ac:dyDescent="0.35">
      <c r="A1995">
        <v>240</v>
      </c>
      <c r="B1995" t="str">
        <f t="shared" si="433"/>
        <v>00</v>
      </c>
      <c r="C1995">
        <v>5839</v>
      </c>
      <c r="D1995" t="str">
        <f t="shared" si="436"/>
        <v>00</v>
      </c>
      <c r="E1995" t="str">
        <f t="shared" si="434"/>
        <v>000</v>
      </c>
      <c r="F1995">
        <v>6</v>
      </c>
      <c r="G1995" t="str">
        <f t="shared" si="435"/>
        <v>00</v>
      </c>
      <c r="H1995" t="str">
        <f t="shared" si="432"/>
        <v>0</v>
      </c>
      <c r="I1995" t="str">
        <f t="shared" si="431"/>
        <v>00</v>
      </c>
      <c r="J1995" t="s">
        <v>608</v>
      </c>
      <c r="K1995">
        <v>1</v>
      </c>
    </row>
    <row r="1996" spans="1:11" x14ac:dyDescent="0.35">
      <c r="A1996">
        <v>240</v>
      </c>
      <c r="B1996" t="str">
        <f t="shared" si="433"/>
        <v>00</v>
      </c>
      <c r="C1996">
        <v>5921</v>
      </c>
      <c r="D1996" t="str">
        <f t="shared" si="436"/>
        <v>00</v>
      </c>
      <c r="E1996" t="str">
        <f t="shared" si="434"/>
        <v>000</v>
      </c>
      <c r="F1996">
        <v>6</v>
      </c>
      <c r="G1996" t="str">
        <f t="shared" si="435"/>
        <v>00</v>
      </c>
      <c r="H1996" t="str">
        <f t="shared" si="432"/>
        <v>0</v>
      </c>
      <c r="I1996" t="str">
        <f t="shared" si="431"/>
        <v>00</v>
      </c>
      <c r="J1996" t="s">
        <v>609</v>
      </c>
      <c r="K1996" s="1">
        <v>855000</v>
      </c>
    </row>
    <row r="1997" spans="1:11" x14ac:dyDescent="0.35">
      <c r="A1997">
        <v>240</v>
      </c>
      <c r="B1997" t="str">
        <f t="shared" si="433"/>
        <v>00</v>
      </c>
      <c r="C1997">
        <v>5922</v>
      </c>
      <c r="D1997" t="str">
        <f t="shared" si="436"/>
        <v>00</v>
      </c>
      <c r="E1997" t="str">
        <f t="shared" si="434"/>
        <v>000</v>
      </c>
      <c r="F1997">
        <v>6</v>
      </c>
      <c r="G1997" t="str">
        <f t="shared" si="435"/>
        <v>00</v>
      </c>
      <c r="H1997" t="str">
        <f t="shared" si="432"/>
        <v>0</v>
      </c>
      <c r="I1997" t="str">
        <f t="shared" si="431"/>
        <v>00</v>
      </c>
      <c r="J1997" t="s">
        <v>610</v>
      </c>
      <c r="K1997" s="1">
        <v>1915000</v>
      </c>
    </row>
    <row r="1998" spans="1:11" x14ac:dyDescent="0.35">
      <c r="A1998">
        <v>240</v>
      </c>
      <c r="B1998" t="str">
        <f t="shared" si="433"/>
        <v>00</v>
      </c>
      <c r="C1998">
        <v>5923</v>
      </c>
      <c r="D1998" t="str">
        <f t="shared" si="436"/>
        <v>00</v>
      </c>
      <c r="E1998" t="str">
        <f t="shared" si="434"/>
        <v>000</v>
      </c>
      <c r="F1998">
        <v>6</v>
      </c>
      <c r="G1998" t="str">
        <f t="shared" si="435"/>
        <v>00</v>
      </c>
      <c r="H1998" t="str">
        <f t="shared" si="432"/>
        <v>0</v>
      </c>
      <c r="I1998" t="str">
        <f t="shared" si="431"/>
        <v>00</v>
      </c>
      <c r="J1998" t="s">
        <v>611</v>
      </c>
      <c r="K1998" s="1">
        <v>200000</v>
      </c>
    </row>
    <row r="1999" spans="1:11" x14ac:dyDescent="0.35">
      <c r="A1999">
        <v>240</v>
      </c>
      <c r="B1999" t="str">
        <f t="shared" ref="B1999:B2030" si="437">"35"</f>
        <v>35</v>
      </c>
      <c r="C1999">
        <v>6119</v>
      </c>
      <c r="D1999" t="str">
        <f t="shared" si="436"/>
        <v>00</v>
      </c>
      <c r="E1999" t="str">
        <f>"999"</f>
        <v>999</v>
      </c>
      <c r="F1999">
        <v>6</v>
      </c>
      <c r="G1999" t="str">
        <f t="shared" ref="G1999:G2030" si="438">"99"</f>
        <v>99</v>
      </c>
      <c r="H1999" t="str">
        <f t="shared" si="432"/>
        <v>0</v>
      </c>
      <c r="I1999" t="str">
        <f t="shared" si="431"/>
        <v>00</v>
      </c>
      <c r="J1999" t="s">
        <v>135</v>
      </c>
      <c r="K1999" s="1">
        <v>31518</v>
      </c>
    </row>
    <row r="2000" spans="1:11" x14ac:dyDescent="0.35">
      <c r="A2000">
        <v>240</v>
      </c>
      <c r="B2000" t="str">
        <f t="shared" si="437"/>
        <v>35</v>
      </c>
      <c r="C2000">
        <v>6121</v>
      </c>
      <c r="D2000" t="str">
        <f t="shared" si="436"/>
        <v>00</v>
      </c>
      <c r="E2000" t="str">
        <f>"001"</f>
        <v>001</v>
      </c>
      <c r="F2000">
        <v>6</v>
      </c>
      <c r="G2000" t="str">
        <f t="shared" si="438"/>
        <v>99</v>
      </c>
      <c r="H2000" t="str">
        <f t="shared" si="432"/>
        <v>0</v>
      </c>
      <c r="I2000" t="str">
        <f t="shared" si="431"/>
        <v>00</v>
      </c>
      <c r="J2000" t="s">
        <v>397</v>
      </c>
      <c r="K2000">
        <v>0</v>
      </c>
    </row>
    <row r="2001" spans="1:11" x14ac:dyDescent="0.35">
      <c r="A2001">
        <v>240</v>
      </c>
      <c r="B2001" t="str">
        <f t="shared" si="437"/>
        <v>35</v>
      </c>
      <c r="C2001">
        <v>6121</v>
      </c>
      <c r="D2001" t="str">
        <f t="shared" si="436"/>
        <v>00</v>
      </c>
      <c r="E2001" t="str">
        <f>"041"</f>
        <v>041</v>
      </c>
      <c r="F2001">
        <v>6</v>
      </c>
      <c r="G2001" t="str">
        <f t="shared" si="438"/>
        <v>99</v>
      </c>
      <c r="H2001" t="str">
        <f t="shared" si="432"/>
        <v>0</v>
      </c>
      <c r="I2001" t="str">
        <f t="shared" si="431"/>
        <v>00</v>
      </c>
      <c r="J2001" t="s">
        <v>397</v>
      </c>
      <c r="K2001">
        <v>0</v>
      </c>
    </row>
    <row r="2002" spans="1:11" x14ac:dyDescent="0.35">
      <c r="A2002">
        <v>240</v>
      </c>
      <c r="B2002" t="str">
        <f t="shared" si="437"/>
        <v>35</v>
      </c>
      <c r="C2002">
        <v>6121</v>
      </c>
      <c r="D2002" t="str">
        <f t="shared" si="436"/>
        <v>00</v>
      </c>
      <c r="E2002" t="str">
        <f>"042"</f>
        <v>042</v>
      </c>
      <c r="F2002">
        <v>6</v>
      </c>
      <c r="G2002" t="str">
        <f t="shared" si="438"/>
        <v>99</v>
      </c>
      <c r="H2002" t="str">
        <f t="shared" si="432"/>
        <v>0</v>
      </c>
      <c r="I2002" t="str">
        <f t="shared" si="431"/>
        <v>00</v>
      </c>
      <c r="J2002" t="s">
        <v>397</v>
      </c>
      <c r="K2002">
        <v>0</v>
      </c>
    </row>
    <row r="2003" spans="1:11" x14ac:dyDescent="0.35">
      <c r="A2003">
        <v>240</v>
      </c>
      <c r="B2003" t="str">
        <f t="shared" si="437"/>
        <v>35</v>
      </c>
      <c r="C2003">
        <v>6121</v>
      </c>
      <c r="D2003" t="str">
        <f t="shared" si="436"/>
        <v>00</v>
      </c>
      <c r="E2003" t="str">
        <f>"101"</f>
        <v>101</v>
      </c>
      <c r="F2003">
        <v>6</v>
      </c>
      <c r="G2003" t="str">
        <f t="shared" si="438"/>
        <v>99</v>
      </c>
      <c r="H2003" t="str">
        <f t="shared" si="432"/>
        <v>0</v>
      </c>
      <c r="I2003" t="str">
        <f t="shared" si="431"/>
        <v>00</v>
      </c>
      <c r="J2003" t="s">
        <v>397</v>
      </c>
      <c r="K2003">
        <v>0</v>
      </c>
    </row>
    <row r="2004" spans="1:11" x14ac:dyDescent="0.35">
      <c r="A2004">
        <v>240</v>
      </c>
      <c r="B2004" t="str">
        <f t="shared" si="437"/>
        <v>35</v>
      </c>
      <c r="C2004">
        <v>6121</v>
      </c>
      <c r="D2004" t="str">
        <f t="shared" si="436"/>
        <v>00</v>
      </c>
      <c r="E2004" t="str">
        <f>"102"</f>
        <v>102</v>
      </c>
      <c r="F2004">
        <v>6</v>
      </c>
      <c r="G2004" t="str">
        <f t="shared" si="438"/>
        <v>99</v>
      </c>
      <c r="H2004" t="str">
        <f t="shared" si="432"/>
        <v>0</v>
      </c>
      <c r="I2004" t="str">
        <f t="shared" si="431"/>
        <v>00</v>
      </c>
      <c r="J2004" t="s">
        <v>397</v>
      </c>
      <c r="K2004">
        <v>0</v>
      </c>
    </row>
    <row r="2005" spans="1:11" x14ac:dyDescent="0.35">
      <c r="A2005">
        <v>240</v>
      </c>
      <c r="B2005" t="str">
        <f t="shared" si="437"/>
        <v>35</v>
      </c>
      <c r="C2005">
        <v>6121</v>
      </c>
      <c r="D2005" t="str">
        <f t="shared" si="436"/>
        <v>00</v>
      </c>
      <c r="E2005" t="str">
        <f>"103"</f>
        <v>103</v>
      </c>
      <c r="F2005">
        <v>6</v>
      </c>
      <c r="G2005" t="str">
        <f t="shared" si="438"/>
        <v>99</v>
      </c>
      <c r="H2005" t="str">
        <f t="shared" si="432"/>
        <v>0</v>
      </c>
      <c r="I2005" t="str">
        <f t="shared" si="431"/>
        <v>00</v>
      </c>
      <c r="J2005" t="s">
        <v>397</v>
      </c>
      <c r="K2005">
        <v>0</v>
      </c>
    </row>
    <row r="2006" spans="1:11" x14ac:dyDescent="0.35">
      <c r="A2006">
        <v>240</v>
      </c>
      <c r="B2006" t="str">
        <f t="shared" si="437"/>
        <v>35</v>
      </c>
      <c r="C2006">
        <v>6121</v>
      </c>
      <c r="D2006" t="str">
        <f t="shared" si="436"/>
        <v>00</v>
      </c>
      <c r="E2006" t="str">
        <f>"105"</f>
        <v>105</v>
      </c>
      <c r="F2006">
        <v>6</v>
      </c>
      <c r="G2006" t="str">
        <f t="shared" si="438"/>
        <v>99</v>
      </c>
      <c r="H2006" t="str">
        <f t="shared" si="432"/>
        <v>0</v>
      </c>
      <c r="I2006" t="str">
        <f t="shared" si="431"/>
        <v>00</v>
      </c>
      <c r="J2006" t="s">
        <v>397</v>
      </c>
      <c r="K2006">
        <v>0</v>
      </c>
    </row>
    <row r="2007" spans="1:11" x14ac:dyDescent="0.35">
      <c r="A2007">
        <v>240</v>
      </c>
      <c r="B2007" t="str">
        <f t="shared" si="437"/>
        <v>35</v>
      </c>
      <c r="C2007">
        <v>6121</v>
      </c>
      <c r="D2007" t="str">
        <f t="shared" si="436"/>
        <v>00</v>
      </c>
      <c r="E2007" t="str">
        <f>"107"</f>
        <v>107</v>
      </c>
      <c r="F2007">
        <v>6</v>
      </c>
      <c r="G2007" t="str">
        <f t="shared" si="438"/>
        <v>99</v>
      </c>
      <c r="H2007" t="str">
        <f t="shared" si="432"/>
        <v>0</v>
      </c>
      <c r="I2007" t="str">
        <f t="shared" si="431"/>
        <v>00</v>
      </c>
      <c r="J2007" t="s">
        <v>397</v>
      </c>
      <c r="K2007">
        <v>0</v>
      </c>
    </row>
    <row r="2008" spans="1:11" x14ac:dyDescent="0.35">
      <c r="A2008">
        <v>240</v>
      </c>
      <c r="B2008" t="str">
        <f t="shared" si="437"/>
        <v>35</v>
      </c>
      <c r="C2008">
        <v>6121</v>
      </c>
      <c r="D2008" t="str">
        <f t="shared" si="436"/>
        <v>00</v>
      </c>
      <c r="E2008" t="str">
        <f>"999"</f>
        <v>999</v>
      </c>
      <c r="F2008">
        <v>6</v>
      </c>
      <c r="G2008" t="str">
        <f t="shared" si="438"/>
        <v>99</v>
      </c>
      <c r="H2008" t="str">
        <f t="shared" si="432"/>
        <v>0</v>
      </c>
      <c r="I2008" t="str">
        <f t="shared" si="431"/>
        <v>00</v>
      </c>
      <c r="J2008" t="s">
        <v>523</v>
      </c>
      <c r="K2008" s="1">
        <v>35000</v>
      </c>
    </row>
    <row r="2009" spans="1:11" x14ac:dyDescent="0.35">
      <c r="A2009">
        <v>240</v>
      </c>
      <c r="B2009" t="str">
        <f t="shared" si="437"/>
        <v>35</v>
      </c>
      <c r="C2009">
        <v>6122</v>
      </c>
      <c r="D2009" t="str">
        <f t="shared" si="436"/>
        <v>00</v>
      </c>
      <c r="E2009" t="str">
        <f>"999"</f>
        <v>999</v>
      </c>
      <c r="F2009">
        <v>6</v>
      </c>
      <c r="G2009" t="str">
        <f t="shared" si="438"/>
        <v>99</v>
      </c>
      <c r="H2009" t="str">
        <f t="shared" si="432"/>
        <v>0</v>
      </c>
      <c r="I2009" t="str">
        <f t="shared" si="431"/>
        <v>00</v>
      </c>
      <c r="J2009" t="s">
        <v>612</v>
      </c>
      <c r="K2009" s="1">
        <v>40000</v>
      </c>
    </row>
    <row r="2010" spans="1:11" x14ac:dyDescent="0.35">
      <c r="A2010">
        <v>240</v>
      </c>
      <c r="B2010" t="str">
        <f t="shared" si="437"/>
        <v>35</v>
      </c>
      <c r="C2010">
        <v>6129</v>
      </c>
      <c r="D2010" t="str">
        <f t="shared" si="436"/>
        <v>00</v>
      </c>
      <c r="E2010" t="str">
        <f>"001"</f>
        <v>001</v>
      </c>
      <c r="F2010">
        <v>6</v>
      </c>
      <c r="G2010" t="str">
        <f t="shared" si="438"/>
        <v>99</v>
      </c>
      <c r="H2010" t="str">
        <f t="shared" si="432"/>
        <v>0</v>
      </c>
      <c r="I2010" t="str">
        <f t="shared" si="431"/>
        <v>00</v>
      </c>
      <c r="J2010" t="s">
        <v>146</v>
      </c>
      <c r="K2010" s="1">
        <v>153550</v>
      </c>
    </row>
    <row r="2011" spans="1:11" x14ac:dyDescent="0.35">
      <c r="A2011">
        <v>240</v>
      </c>
      <c r="B2011" t="str">
        <f t="shared" si="437"/>
        <v>35</v>
      </c>
      <c r="C2011">
        <v>6129</v>
      </c>
      <c r="D2011" t="str">
        <f t="shared" si="436"/>
        <v>00</v>
      </c>
      <c r="E2011" t="str">
        <f>"041"</f>
        <v>041</v>
      </c>
      <c r="F2011">
        <v>6</v>
      </c>
      <c r="G2011" t="str">
        <f t="shared" si="438"/>
        <v>99</v>
      </c>
      <c r="H2011" t="str">
        <f t="shared" si="432"/>
        <v>0</v>
      </c>
      <c r="I2011" t="str">
        <f t="shared" si="431"/>
        <v>00</v>
      </c>
      <c r="J2011" t="s">
        <v>146</v>
      </c>
      <c r="K2011" s="1">
        <v>109550</v>
      </c>
    </row>
    <row r="2012" spans="1:11" x14ac:dyDescent="0.35">
      <c r="A2012">
        <v>240</v>
      </c>
      <c r="B2012" t="str">
        <f t="shared" si="437"/>
        <v>35</v>
      </c>
      <c r="C2012">
        <v>6129</v>
      </c>
      <c r="D2012" t="str">
        <f t="shared" si="436"/>
        <v>00</v>
      </c>
      <c r="E2012" t="str">
        <f>"042"</f>
        <v>042</v>
      </c>
      <c r="F2012">
        <v>6</v>
      </c>
      <c r="G2012" t="str">
        <f t="shared" si="438"/>
        <v>99</v>
      </c>
      <c r="H2012" t="str">
        <f t="shared" si="432"/>
        <v>0</v>
      </c>
      <c r="I2012" t="str">
        <f t="shared" si="431"/>
        <v>00</v>
      </c>
      <c r="J2012" t="s">
        <v>146</v>
      </c>
      <c r="K2012" s="1">
        <v>88805</v>
      </c>
    </row>
    <row r="2013" spans="1:11" x14ac:dyDescent="0.35">
      <c r="A2013">
        <v>240</v>
      </c>
      <c r="B2013" t="str">
        <f t="shared" si="437"/>
        <v>35</v>
      </c>
      <c r="C2013">
        <v>6129</v>
      </c>
      <c r="D2013" t="str">
        <f t="shared" si="436"/>
        <v>00</v>
      </c>
      <c r="E2013" t="str">
        <f>"101"</f>
        <v>101</v>
      </c>
      <c r="F2013">
        <v>6</v>
      </c>
      <c r="G2013" t="str">
        <f t="shared" si="438"/>
        <v>99</v>
      </c>
      <c r="H2013" t="str">
        <f t="shared" si="432"/>
        <v>0</v>
      </c>
      <c r="I2013" t="str">
        <f t="shared" si="431"/>
        <v>00</v>
      </c>
      <c r="J2013" t="s">
        <v>146</v>
      </c>
      <c r="K2013" s="1">
        <v>100254</v>
      </c>
    </row>
    <row r="2014" spans="1:11" x14ac:dyDescent="0.35">
      <c r="A2014">
        <v>240</v>
      </c>
      <c r="B2014" t="str">
        <f t="shared" si="437"/>
        <v>35</v>
      </c>
      <c r="C2014">
        <v>6129</v>
      </c>
      <c r="D2014" t="str">
        <f t="shared" si="436"/>
        <v>00</v>
      </c>
      <c r="E2014" t="str">
        <f>"102"</f>
        <v>102</v>
      </c>
      <c r="F2014">
        <v>6</v>
      </c>
      <c r="G2014" t="str">
        <f t="shared" si="438"/>
        <v>99</v>
      </c>
      <c r="H2014" t="str">
        <f t="shared" si="432"/>
        <v>0</v>
      </c>
      <c r="I2014" t="str">
        <f t="shared" si="431"/>
        <v>00</v>
      </c>
      <c r="J2014" t="s">
        <v>146</v>
      </c>
      <c r="K2014" s="1">
        <v>106379</v>
      </c>
    </row>
    <row r="2015" spans="1:11" x14ac:dyDescent="0.35">
      <c r="A2015">
        <v>240</v>
      </c>
      <c r="B2015" t="str">
        <f t="shared" si="437"/>
        <v>35</v>
      </c>
      <c r="C2015">
        <v>6129</v>
      </c>
      <c r="D2015" t="str">
        <f t="shared" si="436"/>
        <v>00</v>
      </c>
      <c r="E2015" t="str">
        <f>"103"</f>
        <v>103</v>
      </c>
      <c r="F2015">
        <v>6</v>
      </c>
      <c r="G2015" t="str">
        <f t="shared" si="438"/>
        <v>99</v>
      </c>
      <c r="H2015" t="str">
        <f t="shared" si="432"/>
        <v>0</v>
      </c>
      <c r="I2015" t="str">
        <f t="shared" si="431"/>
        <v>00</v>
      </c>
      <c r="J2015" t="s">
        <v>146</v>
      </c>
      <c r="K2015" s="1">
        <v>101961</v>
      </c>
    </row>
    <row r="2016" spans="1:11" x14ac:dyDescent="0.35">
      <c r="A2016">
        <v>240</v>
      </c>
      <c r="B2016" t="str">
        <f t="shared" si="437"/>
        <v>35</v>
      </c>
      <c r="C2016">
        <v>6129</v>
      </c>
      <c r="D2016" t="str">
        <f t="shared" si="436"/>
        <v>00</v>
      </c>
      <c r="E2016" t="str">
        <f>"105"</f>
        <v>105</v>
      </c>
      <c r="F2016">
        <v>6</v>
      </c>
      <c r="G2016" t="str">
        <f t="shared" si="438"/>
        <v>99</v>
      </c>
      <c r="H2016" t="str">
        <f t="shared" si="432"/>
        <v>0</v>
      </c>
      <c r="I2016" t="str">
        <f t="shared" si="431"/>
        <v>00</v>
      </c>
      <c r="J2016" t="s">
        <v>146</v>
      </c>
      <c r="K2016" s="1">
        <v>69111</v>
      </c>
    </row>
    <row r="2017" spans="1:11" x14ac:dyDescent="0.35">
      <c r="A2017">
        <v>240</v>
      </c>
      <c r="B2017" t="str">
        <f t="shared" si="437"/>
        <v>35</v>
      </c>
      <c r="C2017">
        <v>6129</v>
      </c>
      <c r="D2017" t="str">
        <f t="shared" si="436"/>
        <v>00</v>
      </c>
      <c r="E2017" t="str">
        <f>"107"</f>
        <v>107</v>
      </c>
      <c r="F2017">
        <v>6</v>
      </c>
      <c r="G2017" t="str">
        <f t="shared" si="438"/>
        <v>99</v>
      </c>
      <c r="H2017" t="str">
        <f t="shared" si="432"/>
        <v>0</v>
      </c>
      <c r="I2017" t="str">
        <f t="shared" si="431"/>
        <v>00</v>
      </c>
      <c r="J2017" t="s">
        <v>146</v>
      </c>
      <c r="K2017" s="1">
        <v>101768</v>
      </c>
    </row>
    <row r="2018" spans="1:11" x14ac:dyDescent="0.35">
      <c r="A2018">
        <v>240</v>
      </c>
      <c r="B2018" t="str">
        <f t="shared" si="437"/>
        <v>35</v>
      </c>
      <c r="C2018">
        <v>6129</v>
      </c>
      <c r="D2018" t="str">
        <f t="shared" si="436"/>
        <v>00</v>
      </c>
      <c r="E2018" t="str">
        <f>"999"</f>
        <v>999</v>
      </c>
      <c r="F2018">
        <v>6</v>
      </c>
      <c r="G2018" t="str">
        <f t="shared" si="438"/>
        <v>99</v>
      </c>
      <c r="H2018" t="str">
        <f t="shared" si="432"/>
        <v>0</v>
      </c>
      <c r="I2018" t="str">
        <f t="shared" si="431"/>
        <v>00</v>
      </c>
      <c r="J2018" t="s">
        <v>146</v>
      </c>
      <c r="K2018" s="1">
        <v>210968.56</v>
      </c>
    </row>
    <row r="2019" spans="1:11" x14ac:dyDescent="0.35">
      <c r="A2019">
        <v>240</v>
      </c>
      <c r="B2019" t="str">
        <f t="shared" si="437"/>
        <v>35</v>
      </c>
      <c r="C2019">
        <v>6129</v>
      </c>
      <c r="D2019" t="str">
        <f t="shared" si="436"/>
        <v>00</v>
      </c>
      <c r="E2019" t="str">
        <f>"999"</f>
        <v>999</v>
      </c>
      <c r="F2019">
        <v>6</v>
      </c>
      <c r="G2019" t="str">
        <f t="shared" si="438"/>
        <v>99</v>
      </c>
      <c r="H2019" t="str">
        <f>"R"</f>
        <v>R</v>
      </c>
      <c r="I2019" t="str">
        <f>"99"</f>
        <v>99</v>
      </c>
      <c r="J2019" t="s">
        <v>613</v>
      </c>
      <c r="K2019" s="1">
        <v>50000</v>
      </c>
    </row>
    <row r="2020" spans="1:11" x14ac:dyDescent="0.35">
      <c r="A2020">
        <v>240</v>
      </c>
      <c r="B2020" t="str">
        <f t="shared" si="437"/>
        <v>35</v>
      </c>
      <c r="C2020">
        <v>6141</v>
      </c>
      <c r="D2020" t="str">
        <f t="shared" si="436"/>
        <v>00</v>
      </c>
      <c r="E2020" t="str">
        <f>"001"</f>
        <v>001</v>
      </c>
      <c r="F2020">
        <v>6</v>
      </c>
      <c r="G2020" t="str">
        <f t="shared" si="438"/>
        <v>99</v>
      </c>
      <c r="H2020" t="str">
        <f t="shared" ref="H2020:H2051" si="439">"0"</f>
        <v>0</v>
      </c>
      <c r="I2020" t="str">
        <f t="shared" ref="I2020:I2059" si="440">"00"</f>
        <v>00</v>
      </c>
      <c r="J2020" t="s">
        <v>23</v>
      </c>
      <c r="K2020" s="1">
        <v>2143.64</v>
      </c>
    </row>
    <row r="2021" spans="1:11" x14ac:dyDescent="0.35">
      <c r="A2021">
        <v>240</v>
      </c>
      <c r="B2021" t="str">
        <f t="shared" si="437"/>
        <v>35</v>
      </c>
      <c r="C2021">
        <v>6141</v>
      </c>
      <c r="D2021" t="str">
        <f t="shared" si="436"/>
        <v>00</v>
      </c>
      <c r="E2021" t="str">
        <f>"041"</f>
        <v>041</v>
      </c>
      <c r="F2021">
        <v>6</v>
      </c>
      <c r="G2021" t="str">
        <f t="shared" si="438"/>
        <v>99</v>
      </c>
      <c r="H2021" t="str">
        <f t="shared" si="439"/>
        <v>0</v>
      </c>
      <c r="I2021" t="str">
        <f t="shared" si="440"/>
        <v>00</v>
      </c>
      <c r="J2021" t="s">
        <v>23</v>
      </c>
      <c r="K2021" s="1">
        <v>1505.98</v>
      </c>
    </row>
    <row r="2022" spans="1:11" x14ac:dyDescent="0.35">
      <c r="A2022">
        <v>240</v>
      </c>
      <c r="B2022" t="str">
        <f t="shared" si="437"/>
        <v>35</v>
      </c>
      <c r="C2022">
        <v>6141</v>
      </c>
      <c r="D2022" t="str">
        <f t="shared" si="436"/>
        <v>00</v>
      </c>
      <c r="E2022" t="str">
        <f>"042"</f>
        <v>042</v>
      </c>
      <c r="F2022">
        <v>6</v>
      </c>
      <c r="G2022" t="str">
        <f t="shared" si="438"/>
        <v>99</v>
      </c>
      <c r="H2022" t="str">
        <f t="shared" si="439"/>
        <v>0</v>
      </c>
      <c r="I2022" t="str">
        <f t="shared" si="440"/>
        <v>00</v>
      </c>
      <c r="J2022" t="s">
        <v>23</v>
      </c>
      <c r="K2022" s="1">
        <v>1079.55</v>
      </c>
    </row>
    <row r="2023" spans="1:11" x14ac:dyDescent="0.35">
      <c r="A2023">
        <v>240</v>
      </c>
      <c r="B2023" t="str">
        <f t="shared" si="437"/>
        <v>35</v>
      </c>
      <c r="C2023">
        <v>6141</v>
      </c>
      <c r="D2023" t="str">
        <f t="shared" si="436"/>
        <v>00</v>
      </c>
      <c r="E2023" t="str">
        <f>"101"</f>
        <v>101</v>
      </c>
      <c r="F2023">
        <v>6</v>
      </c>
      <c r="G2023" t="str">
        <f t="shared" si="438"/>
        <v>99</v>
      </c>
      <c r="H2023" t="str">
        <f t="shared" si="439"/>
        <v>0</v>
      </c>
      <c r="I2023" t="str">
        <f t="shared" si="440"/>
        <v>00</v>
      </c>
      <c r="J2023" t="s">
        <v>23</v>
      </c>
      <c r="K2023" s="1">
        <v>1384.43</v>
      </c>
    </row>
    <row r="2024" spans="1:11" x14ac:dyDescent="0.35">
      <c r="A2024">
        <v>240</v>
      </c>
      <c r="B2024" t="str">
        <f t="shared" si="437"/>
        <v>35</v>
      </c>
      <c r="C2024">
        <v>6141</v>
      </c>
      <c r="D2024" t="str">
        <f t="shared" si="436"/>
        <v>00</v>
      </c>
      <c r="E2024" t="str">
        <f>"102"</f>
        <v>102</v>
      </c>
      <c r="F2024">
        <v>6</v>
      </c>
      <c r="G2024" t="str">
        <f t="shared" si="438"/>
        <v>99</v>
      </c>
      <c r="H2024" t="str">
        <f t="shared" si="439"/>
        <v>0</v>
      </c>
      <c r="I2024" t="str">
        <f t="shared" si="440"/>
        <v>00</v>
      </c>
      <c r="J2024" t="s">
        <v>23</v>
      </c>
      <c r="K2024" s="1">
        <v>1375.9</v>
      </c>
    </row>
    <row r="2025" spans="1:11" x14ac:dyDescent="0.35">
      <c r="A2025">
        <v>240</v>
      </c>
      <c r="B2025" t="str">
        <f t="shared" si="437"/>
        <v>35</v>
      </c>
      <c r="C2025">
        <v>6141</v>
      </c>
      <c r="D2025" t="str">
        <f t="shared" si="436"/>
        <v>00</v>
      </c>
      <c r="E2025" t="str">
        <f>"103"</f>
        <v>103</v>
      </c>
      <c r="F2025">
        <v>6</v>
      </c>
      <c r="G2025" t="str">
        <f t="shared" si="438"/>
        <v>99</v>
      </c>
      <c r="H2025" t="str">
        <f t="shared" si="439"/>
        <v>0</v>
      </c>
      <c r="I2025" t="str">
        <f t="shared" si="440"/>
        <v>00</v>
      </c>
      <c r="J2025" t="s">
        <v>23</v>
      </c>
      <c r="K2025" s="1">
        <v>1303.7</v>
      </c>
    </row>
    <row r="2026" spans="1:11" x14ac:dyDescent="0.35">
      <c r="A2026">
        <v>240</v>
      </c>
      <c r="B2026" t="str">
        <f t="shared" si="437"/>
        <v>35</v>
      </c>
      <c r="C2026">
        <v>6141</v>
      </c>
      <c r="D2026" t="str">
        <f t="shared" ref="D2026:D2057" si="441">"00"</f>
        <v>00</v>
      </c>
      <c r="E2026" t="str">
        <f>"105"</f>
        <v>105</v>
      </c>
      <c r="F2026">
        <v>6</v>
      </c>
      <c r="G2026" t="str">
        <f t="shared" si="438"/>
        <v>99</v>
      </c>
      <c r="H2026" t="str">
        <f t="shared" si="439"/>
        <v>0</v>
      </c>
      <c r="I2026" t="str">
        <f t="shared" si="440"/>
        <v>00</v>
      </c>
      <c r="J2026" t="s">
        <v>23</v>
      </c>
      <c r="K2026">
        <v>889.21</v>
      </c>
    </row>
    <row r="2027" spans="1:11" x14ac:dyDescent="0.35">
      <c r="A2027">
        <v>240</v>
      </c>
      <c r="B2027" t="str">
        <f t="shared" si="437"/>
        <v>35</v>
      </c>
      <c r="C2027">
        <v>6141</v>
      </c>
      <c r="D2027" t="str">
        <f t="shared" si="441"/>
        <v>00</v>
      </c>
      <c r="E2027" t="str">
        <f>"107"</f>
        <v>107</v>
      </c>
      <c r="F2027">
        <v>6</v>
      </c>
      <c r="G2027" t="str">
        <f t="shared" si="438"/>
        <v>99</v>
      </c>
      <c r="H2027" t="str">
        <f t="shared" si="439"/>
        <v>0</v>
      </c>
      <c r="I2027" t="str">
        <f t="shared" si="440"/>
        <v>00</v>
      </c>
      <c r="J2027" t="s">
        <v>23</v>
      </c>
      <c r="K2027" s="1">
        <v>1371.19</v>
      </c>
    </row>
    <row r="2028" spans="1:11" x14ac:dyDescent="0.35">
      <c r="A2028">
        <v>240</v>
      </c>
      <c r="B2028" t="str">
        <f t="shared" si="437"/>
        <v>35</v>
      </c>
      <c r="C2028">
        <v>6141</v>
      </c>
      <c r="D2028" t="str">
        <f t="shared" si="441"/>
        <v>00</v>
      </c>
      <c r="E2028" t="str">
        <f>"999"</f>
        <v>999</v>
      </c>
      <c r="F2028">
        <v>6</v>
      </c>
      <c r="G2028" t="str">
        <f t="shared" si="438"/>
        <v>99</v>
      </c>
      <c r="H2028" t="str">
        <f t="shared" si="439"/>
        <v>0</v>
      </c>
      <c r="I2028" t="str">
        <f t="shared" si="440"/>
        <v>00</v>
      </c>
      <c r="J2028" t="s">
        <v>23</v>
      </c>
      <c r="K2028" s="1">
        <v>3264.05</v>
      </c>
    </row>
    <row r="2029" spans="1:11" x14ac:dyDescent="0.35">
      <c r="A2029">
        <v>240</v>
      </c>
      <c r="B2029" t="str">
        <f t="shared" si="437"/>
        <v>35</v>
      </c>
      <c r="C2029">
        <v>6142</v>
      </c>
      <c r="D2029" t="str">
        <f t="shared" si="441"/>
        <v>00</v>
      </c>
      <c r="E2029" t="str">
        <f>"001"</f>
        <v>001</v>
      </c>
      <c r="F2029">
        <v>6</v>
      </c>
      <c r="G2029" t="str">
        <f t="shared" si="438"/>
        <v>99</v>
      </c>
      <c r="H2029" t="str">
        <f t="shared" si="439"/>
        <v>0</v>
      </c>
      <c r="I2029" t="str">
        <f t="shared" si="440"/>
        <v>00</v>
      </c>
      <c r="J2029" t="s">
        <v>156</v>
      </c>
      <c r="K2029" s="1">
        <v>11280</v>
      </c>
    </row>
    <row r="2030" spans="1:11" x14ac:dyDescent="0.35">
      <c r="A2030">
        <v>240</v>
      </c>
      <c r="B2030" t="str">
        <f t="shared" si="437"/>
        <v>35</v>
      </c>
      <c r="C2030">
        <v>6142</v>
      </c>
      <c r="D2030" t="str">
        <f t="shared" si="441"/>
        <v>00</v>
      </c>
      <c r="E2030" t="str">
        <f>"041"</f>
        <v>041</v>
      </c>
      <c r="F2030">
        <v>6</v>
      </c>
      <c r="G2030" t="str">
        <f t="shared" si="438"/>
        <v>99</v>
      </c>
      <c r="H2030" t="str">
        <f t="shared" si="439"/>
        <v>0</v>
      </c>
      <c r="I2030" t="str">
        <f t="shared" si="440"/>
        <v>00</v>
      </c>
      <c r="J2030" t="s">
        <v>156</v>
      </c>
      <c r="K2030" s="1">
        <v>5640</v>
      </c>
    </row>
    <row r="2031" spans="1:11" x14ac:dyDescent="0.35">
      <c r="A2031">
        <v>240</v>
      </c>
      <c r="B2031" t="str">
        <f t="shared" ref="B2031:B2062" si="442">"35"</f>
        <v>35</v>
      </c>
      <c r="C2031">
        <v>6142</v>
      </c>
      <c r="D2031" t="str">
        <f t="shared" si="441"/>
        <v>00</v>
      </c>
      <c r="E2031" t="str">
        <f>"042"</f>
        <v>042</v>
      </c>
      <c r="F2031">
        <v>6</v>
      </c>
      <c r="G2031" t="str">
        <f t="shared" ref="G2031:G2062" si="443">"99"</f>
        <v>99</v>
      </c>
      <c r="H2031" t="str">
        <f t="shared" si="439"/>
        <v>0</v>
      </c>
      <c r="I2031" t="str">
        <f t="shared" si="440"/>
        <v>00</v>
      </c>
      <c r="J2031" t="s">
        <v>156</v>
      </c>
      <c r="K2031" s="1">
        <v>11280</v>
      </c>
    </row>
    <row r="2032" spans="1:11" x14ac:dyDescent="0.35">
      <c r="A2032">
        <v>240</v>
      </c>
      <c r="B2032" t="str">
        <f t="shared" si="442"/>
        <v>35</v>
      </c>
      <c r="C2032">
        <v>6142</v>
      </c>
      <c r="D2032" t="str">
        <f t="shared" si="441"/>
        <v>00</v>
      </c>
      <c r="E2032" t="str">
        <f>"101"</f>
        <v>101</v>
      </c>
      <c r="F2032">
        <v>6</v>
      </c>
      <c r="G2032" t="str">
        <f t="shared" si="443"/>
        <v>99</v>
      </c>
      <c r="H2032" t="str">
        <f t="shared" si="439"/>
        <v>0</v>
      </c>
      <c r="I2032" t="str">
        <f t="shared" si="440"/>
        <v>00</v>
      </c>
      <c r="J2032" t="s">
        <v>156</v>
      </c>
      <c r="K2032" s="1">
        <v>8460</v>
      </c>
    </row>
    <row r="2033" spans="1:11" x14ac:dyDescent="0.35">
      <c r="A2033">
        <v>240</v>
      </c>
      <c r="B2033" t="str">
        <f t="shared" si="442"/>
        <v>35</v>
      </c>
      <c r="C2033">
        <v>6142</v>
      </c>
      <c r="D2033" t="str">
        <f t="shared" si="441"/>
        <v>00</v>
      </c>
      <c r="E2033" t="str">
        <f>"102"</f>
        <v>102</v>
      </c>
      <c r="F2033">
        <v>6</v>
      </c>
      <c r="G2033" t="str">
        <f t="shared" si="443"/>
        <v>99</v>
      </c>
      <c r="H2033" t="str">
        <f t="shared" si="439"/>
        <v>0</v>
      </c>
      <c r="I2033" t="str">
        <f t="shared" si="440"/>
        <v>00</v>
      </c>
      <c r="J2033" t="s">
        <v>156</v>
      </c>
      <c r="K2033" s="1">
        <v>11280</v>
      </c>
    </row>
    <row r="2034" spans="1:11" x14ac:dyDescent="0.35">
      <c r="A2034">
        <v>240</v>
      </c>
      <c r="B2034" t="str">
        <f t="shared" si="442"/>
        <v>35</v>
      </c>
      <c r="C2034">
        <v>6142</v>
      </c>
      <c r="D2034" t="str">
        <f t="shared" si="441"/>
        <v>00</v>
      </c>
      <c r="E2034" t="str">
        <f>"103"</f>
        <v>103</v>
      </c>
      <c r="F2034">
        <v>6</v>
      </c>
      <c r="G2034" t="str">
        <f t="shared" si="443"/>
        <v>99</v>
      </c>
      <c r="H2034" t="str">
        <f t="shared" si="439"/>
        <v>0</v>
      </c>
      <c r="I2034" t="str">
        <f t="shared" si="440"/>
        <v>00</v>
      </c>
      <c r="J2034" t="s">
        <v>156</v>
      </c>
      <c r="K2034" s="1">
        <v>11280</v>
      </c>
    </row>
    <row r="2035" spans="1:11" x14ac:dyDescent="0.35">
      <c r="A2035">
        <v>240</v>
      </c>
      <c r="B2035" t="str">
        <f t="shared" si="442"/>
        <v>35</v>
      </c>
      <c r="C2035">
        <v>6142</v>
      </c>
      <c r="D2035" t="str">
        <f t="shared" si="441"/>
        <v>00</v>
      </c>
      <c r="E2035" t="str">
        <f>"105"</f>
        <v>105</v>
      </c>
      <c r="F2035">
        <v>6</v>
      </c>
      <c r="G2035" t="str">
        <f t="shared" si="443"/>
        <v>99</v>
      </c>
      <c r="H2035" t="str">
        <f t="shared" si="439"/>
        <v>0</v>
      </c>
      <c r="I2035" t="str">
        <f t="shared" si="440"/>
        <v>00</v>
      </c>
      <c r="J2035" t="s">
        <v>156</v>
      </c>
      <c r="K2035" s="1">
        <v>5640</v>
      </c>
    </row>
    <row r="2036" spans="1:11" x14ac:dyDescent="0.35">
      <c r="A2036">
        <v>240</v>
      </c>
      <c r="B2036" t="str">
        <f t="shared" si="442"/>
        <v>35</v>
      </c>
      <c r="C2036">
        <v>6142</v>
      </c>
      <c r="D2036" t="str">
        <f t="shared" si="441"/>
        <v>00</v>
      </c>
      <c r="E2036" t="str">
        <f>"107"</f>
        <v>107</v>
      </c>
      <c r="F2036">
        <v>6</v>
      </c>
      <c r="G2036" t="str">
        <f t="shared" si="443"/>
        <v>99</v>
      </c>
      <c r="H2036" t="str">
        <f t="shared" si="439"/>
        <v>0</v>
      </c>
      <c r="I2036" t="str">
        <f t="shared" si="440"/>
        <v>00</v>
      </c>
      <c r="J2036" t="s">
        <v>156</v>
      </c>
      <c r="K2036" s="1">
        <v>8460</v>
      </c>
    </row>
    <row r="2037" spans="1:11" x14ac:dyDescent="0.35">
      <c r="A2037">
        <v>240</v>
      </c>
      <c r="B2037" t="str">
        <f t="shared" si="442"/>
        <v>35</v>
      </c>
      <c r="C2037">
        <v>6142</v>
      </c>
      <c r="D2037" t="str">
        <f t="shared" si="441"/>
        <v>00</v>
      </c>
      <c r="E2037" t="str">
        <f>"999"</f>
        <v>999</v>
      </c>
      <c r="F2037">
        <v>6</v>
      </c>
      <c r="G2037" t="str">
        <f t="shared" si="443"/>
        <v>99</v>
      </c>
      <c r="H2037" t="str">
        <f t="shared" si="439"/>
        <v>0</v>
      </c>
      <c r="I2037" t="str">
        <f t="shared" si="440"/>
        <v>00</v>
      </c>
      <c r="J2037" t="s">
        <v>156</v>
      </c>
      <c r="K2037" s="1">
        <v>12219.99</v>
      </c>
    </row>
    <row r="2038" spans="1:11" x14ac:dyDescent="0.35">
      <c r="A2038">
        <v>240</v>
      </c>
      <c r="B2038" t="str">
        <f t="shared" si="442"/>
        <v>35</v>
      </c>
      <c r="C2038">
        <v>6143</v>
      </c>
      <c r="D2038" t="str">
        <f t="shared" si="441"/>
        <v>00</v>
      </c>
      <c r="E2038" t="str">
        <f>"001"</f>
        <v>001</v>
      </c>
      <c r="F2038">
        <v>6</v>
      </c>
      <c r="G2038" t="str">
        <f t="shared" si="443"/>
        <v>99</v>
      </c>
      <c r="H2038" t="str">
        <f t="shared" si="439"/>
        <v>0</v>
      </c>
      <c r="I2038" t="str">
        <f t="shared" si="440"/>
        <v>00</v>
      </c>
      <c r="J2038" t="s">
        <v>24</v>
      </c>
      <c r="K2038" s="1">
        <v>1458.73</v>
      </c>
    </row>
    <row r="2039" spans="1:11" x14ac:dyDescent="0.35">
      <c r="A2039">
        <v>240</v>
      </c>
      <c r="B2039" t="str">
        <f t="shared" si="442"/>
        <v>35</v>
      </c>
      <c r="C2039">
        <v>6143</v>
      </c>
      <c r="D2039" t="str">
        <f t="shared" si="441"/>
        <v>00</v>
      </c>
      <c r="E2039" t="str">
        <f>"041"</f>
        <v>041</v>
      </c>
      <c r="F2039">
        <v>6</v>
      </c>
      <c r="G2039" t="str">
        <f t="shared" si="443"/>
        <v>99</v>
      </c>
      <c r="H2039" t="str">
        <f t="shared" si="439"/>
        <v>0</v>
      </c>
      <c r="I2039" t="str">
        <f t="shared" si="440"/>
        <v>00</v>
      </c>
      <c r="J2039" t="s">
        <v>24</v>
      </c>
      <c r="K2039" s="1">
        <v>1040.73</v>
      </c>
    </row>
    <row r="2040" spans="1:11" x14ac:dyDescent="0.35">
      <c r="A2040">
        <v>240</v>
      </c>
      <c r="B2040" t="str">
        <f t="shared" si="442"/>
        <v>35</v>
      </c>
      <c r="C2040">
        <v>6143</v>
      </c>
      <c r="D2040" t="str">
        <f t="shared" si="441"/>
        <v>00</v>
      </c>
      <c r="E2040" t="str">
        <f>"042"</f>
        <v>042</v>
      </c>
      <c r="F2040">
        <v>6</v>
      </c>
      <c r="G2040" t="str">
        <f t="shared" si="443"/>
        <v>99</v>
      </c>
      <c r="H2040" t="str">
        <f t="shared" si="439"/>
        <v>0</v>
      </c>
      <c r="I2040" t="str">
        <f t="shared" si="440"/>
        <v>00</v>
      </c>
      <c r="J2040" t="s">
        <v>24</v>
      </c>
      <c r="K2040">
        <v>843.66</v>
      </c>
    </row>
    <row r="2041" spans="1:11" x14ac:dyDescent="0.35">
      <c r="A2041">
        <v>240</v>
      </c>
      <c r="B2041" t="str">
        <f t="shared" si="442"/>
        <v>35</v>
      </c>
      <c r="C2041">
        <v>6143</v>
      </c>
      <c r="D2041" t="str">
        <f t="shared" si="441"/>
        <v>00</v>
      </c>
      <c r="E2041" t="str">
        <f>"101"</f>
        <v>101</v>
      </c>
      <c r="F2041">
        <v>6</v>
      </c>
      <c r="G2041" t="str">
        <f t="shared" si="443"/>
        <v>99</v>
      </c>
      <c r="H2041" t="str">
        <f t="shared" si="439"/>
        <v>0</v>
      </c>
      <c r="I2041" t="str">
        <f t="shared" si="440"/>
        <v>00</v>
      </c>
      <c r="J2041" t="s">
        <v>24</v>
      </c>
      <c r="K2041">
        <v>859.69</v>
      </c>
    </row>
    <row r="2042" spans="1:11" x14ac:dyDescent="0.35">
      <c r="A2042">
        <v>240</v>
      </c>
      <c r="B2042" t="str">
        <f t="shared" si="442"/>
        <v>35</v>
      </c>
      <c r="C2042">
        <v>6143</v>
      </c>
      <c r="D2042" t="str">
        <f t="shared" si="441"/>
        <v>00</v>
      </c>
      <c r="E2042" t="str">
        <f>"102"</f>
        <v>102</v>
      </c>
      <c r="F2042">
        <v>6</v>
      </c>
      <c r="G2042" t="str">
        <f t="shared" si="443"/>
        <v>99</v>
      </c>
      <c r="H2042" t="str">
        <f t="shared" si="439"/>
        <v>0</v>
      </c>
      <c r="I2042" t="str">
        <f t="shared" si="440"/>
        <v>00</v>
      </c>
      <c r="J2042" t="s">
        <v>24</v>
      </c>
      <c r="K2042" s="1">
        <v>1010.6</v>
      </c>
    </row>
    <row r="2043" spans="1:11" x14ac:dyDescent="0.35">
      <c r="A2043">
        <v>240</v>
      </c>
      <c r="B2043" t="str">
        <f t="shared" si="442"/>
        <v>35</v>
      </c>
      <c r="C2043">
        <v>6143</v>
      </c>
      <c r="D2043" t="str">
        <f t="shared" si="441"/>
        <v>00</v>
      </c>
      <c r="E2043" t="str">
        <f>"103"</f>
        <v>103</v>
      </c>
      <c r="F2043">
        <v>6</v>
      </c>
      <c r="G2043" t="str">
        <f t="shared" si="443"/>
        <v>99</v>
      </c>
      <c r="H2043" t="str">
        <f t="shared" si="439"/>
        <v>0</v>
      </c>
      <c r="I2043" t="str">
        <f t="shared" si="440"/>
        <v>00</v>
      </c>
      <c r="J2043" t="s">
        <v>24</v>
      </c>
      <c r="K2043">
        <v>968.63</v>
      </c>
    </row>
    <row r="2044" spans="1:11" x14ac:dyDescent="0.35">
      <c r="A2044">
        <v>240</v>
      </c>
      <c r="B2044" t="str">
        <f t="shared" si="442"/>
        <v>35</v>
      </c>
      <c r="C2044">
        <v>6143</v>
      </c>
      <c r="D2044" t="str">
        <f t="shared" si="441"/>
        <v>00</v>
      </c>
      <c r="E2044" t="str">
        <f>"105"</f>
        <v>105</v>
      </c>
      <c r="F2044">
        <v>6</v>
      </c>
      <c r="G2044" t="str">
        <f t="shared" si="443"/>
        <v>99</v>
      </c>
      <c r="H2044" t="str">
        <f t="shared" si="439"/>
        <v>0</v>
      </c>
      <c r="I2044" t="str">
        <f t="shared" si="440"/>
        <v>00</v>
      </c>
      <c r="J2044" t="s">
        <v>24</v>
      </c>
      <c r="K2044">
        <v>656.55</v>
      </c>
    </row>
    <row r="2045" spans="1:11" x14ac:dyDescent="0.35">
      <c r="A2045">
        <v>240</v>
      </c>
      <c r="B2045" t="str">
        <f t="shared" si="442"/>
        <v>35</v>
      </c>
      <c r="C2045">
        <v>6143</v>
      </c>
      <c r="D2045" t="str">
        <f t="shared" si="441"/>
        <v>00</v>
      </c>
      <c r="E2045" t="str">
        <f>"107"</f>
        <v>107</v>
      </c>
      <c r="F2045">
        <v>6</v>
      </c>
      <c r="G2045" t="str">
        <f t="shared" si="443"/>
        <v>99</v>
      </c>
      <c r="H2045" t="str">
        <f t="shared" si="439"/>
        <v>0</v>
      </c>
      <c r="I2045" t="str">
        <f t="shared" si="440"/>
        <v>00</v>
      </c>
      <c r="J2045" t="s">
        <v>24</v>
      </c>
      <c r="K2045">
        <v>966.8</v>
      </c>
    </row>
    <row r="2046" spans="1:11" x14ac:dyDescent="0.35">
      <c r="A2046">
        <v>240</v>
      </c>
      <c r="B2046" t="str">
        <f t="shared" si="442"/>
        <v>35</v>
      </c>
      <c r="C2046">
        <v>6143</v>
      </c>
      <c r="D2046" t="str">
        <f t="shared" si="441"/>
        <v>00</v>
      </c>
      <c r="E2046" t="str">
        <f>"999"</f>
        <v>999</v>
      </c>
      <c r="F2046">
        <v>6</v>
      </c>
      <c r="G2046" t="str">
        <f t="shared" si="443"/>
        <v>99</v>
      </c>
      <c r="H2046" t="str">
        <f t="shared" si="439"/>
        <v>0</v>
      </c>
      <c r="I2046" t="str">
        <f t="shared" si="440"/>
        <v>00</v>
      </c>
      <c r="J2046" t="s">
        <v>24</v>
      </c>
      <c r="K2046" s="1">
        <v>1903.06</v>
      </c>
    </row>
    <row r="2047" spans="1:11" x14ac:dyDescent="0.35">
      <c r="A2047">
        <v>240</v>
      </c>
      <c r="B2047" t="str">
        <f t="shared" si="442"/>
        <v>35</v>
      </c>
      <c r="C2047">
        <v>6145</v>
      </c>
      <c r="D2047" t="str">
        <f t="shared" si="441"/>
        <v>00</v>
      </c>
      <c r="E2047" t="str">
        <f>"999"</f>
        <v>999</v>
      </c>
      <c r="F2047">
        <v>6</v>
      </c>
      <c r="G2047" t="str">
        <f t="shared" si="443"/>
        <v>99</v>
      </c>
      <c r="H2047" t="str">
        <f t="shared" si="439"/>
        <v>0</v>
      </c>
      <c r="I2047" t="str">
        <f t="shared" si="440"/>
        <v>00</v>
      </c>
      <c r="J2047" t="s">
        <v>496</v>
      </c>
      <c r="K2047" s="1">
        <v>2500</v>
      </c>
    </row>
    <row r="2048" spans="1:11" x14ac:dyDescent="0.35">
      <c r="A2048">
        <v>240</v>
      </c>
      <c r="B2048" t="str">
        <f t="shared" si="442"/>
        <v>35</v>
      </c>
      <c r="C2048">
        <v>6146</v>
      </c>
      <c r="D2048" t="str">
        <f t="shared" si="441"/>
        <v>00</v>
      </c>
      <c r="E2048" t="str">
        <f>"001"</f>
        <v>001</v>
      </c>
      <c r="F2048">
        <v>6</v>
      </c>
      <c r="G2048" t="str">
        <f t="shared" si="443"/>
        <v>99</v>
      </c>
      <c r="H2048" t="str">
        <f t="shared" si="439"/>
        <v>0</v>
      </c>
      <c r="I2048" t="str">
        <f t="shared" si="440"/>
        <v>00</v>
      </c>
      <c r="J2048" t="s">
        <v>25</v>
      </c>
      <c r="K2048" s="1">
        <v>15124.71</v>
      </c>
    </row>
    <row r="2049" spans="1:11" x14ac:dyDescent="0.35">
      <c r="A2049">
        <v>240</v>
      </c>
      <c r="B2049" t="str">
        <f t="shared" si="442"/>
        <v>35</v>
      </c>
      <c r="C2049">
        <v>6146</v>
      </c>
      <c r="D2049" t="str">
        <f t="shared" si="441"/>
        <v>00</v>
      </c>
      <c r="E2049" t="str">
        <f>"041"</f>
        <v>041</v>
      </c>
      <c r="F2049">
        <v>6</v>
      </c>
      <c r="G2049" t="str">
        <f t="shared" si="443"/>
        <v>99</v>
      </c>
      <c r="H2049" t="str">
        <f t="shared" si="439"/>
        <v>0</v>
      </c>
      <c r="I2049" t="str">
        <f t="shared" si="440"/>
        <v>00</v>
      </c>
      <c r="J2049" t="s">
        <v>25</v>
      </c>
      <c r="K2049" s="1">
        <v>10790.69</v>
      </c>
    </row>
    <row r="2050" spans="1:11" x14ac:dyDescent="0.35">
      <c r="A2050">
        <v>240</v>
      </c>
      <c r="B2050" t="str">
        <f t="shared" si="442"/>
        <v>35</v>
      </c>
      <c r="C2050">
        <v>6146</v>
      </c>
      <c r="D2050" t="str">
        <f t="shared" si="441"/>
        <v>00</v>
      </c>
      <c r="E2050" t="str">
        <f>"042"</f>
        <v>042</v>
      </c>
      <c r="F2050">
        <v>6</v>
      </c>
      <c r="G2050" t="str">
        <f t="shared" si="443"/>
        <v>99</v>
      </c>
      <c r="H2050" t="str">
        <f t="shared" si="439"/>
        <v>0</v>
      </c>
      <c r="I2050" t="str">
        <f t="shared" si="440"/>
        <v>00</v>
      </c>
      <c r="J2050" t="s">
        <v>25</v>
      </c>
      <c r="K2050" s="1">
        <v>8747.2999999999993</v>
      </c>
    </row>
    <row r="2051" spans="1:11" x14ac:dyDescent="0.35">
      <c r="A2051">
        <v>240</v>
      </c>
      <c r="B2051" t="str">
        <f t="shared" si="442"/>
        <v>35</v>
      </c>
      <c r="C2051">
        <v>6146</v>
      </c>
      <c r="D2051" t="str">
        <f t="shared" si="441"/>
        <v>00</v>
      </c>
      <c r="E2051" t="str">
        <f>"101"</f>
        <v>101</v>
      </c>
      <c r="F2051">
        <v>6</v>
      </c>
      <c r="G2051" t="str">
        <f t="shared" si="443"/>
        <v>99</v>
      </c>
      <c r="H2051" t="str">
        <f t="shared" si="439"/>
        <v>0</v>
      </c>
      <c r="I2051" t="str">
        <f t="shared" si="440"/>
        <v>00</v>
      </c>
      <c r="J2051" t="s">
        <v>25</v>
      </c>
      <c r="K2051" s="1">
        <v>9875.0400000000009</v>
      </c>
    </row>
    <row r="2052" spans="1:11" x14ac:dyDescent="0.35">
      <c r="A2052">
        <v>240</v>
      </c>
      <c r="B2052" t="str">
        <f t="shared" si="442"/>
        <v>35</v>
      </c>
      <c r="C2052">
        <v>6146</v>
      </c>
      <c r="D2052" t="str">
        <f t="shared" si="441"/>
        <v>00</v>
      </c>
      <c r="E2052" t="str">
        <f>"102"</f>
        <v>102</v>
      </c>
      <c r="F2052">
        <v>6</v>
      </c>
      <c r="G2052" t="str">
        <f t="shared" si="443"/>
        <v>99</v>
      </c>
      <c r="H2052" t="str">
        <f t="shared" ref="H2052:H2083" si="444">"0"</f>
        <v>0</v>
      </c>
      <c r="I2052" t="str">
        <f t="shared" si="440"/>
        <v>00</v>
      </c>
      <c r="J2052" t="s">
        <v>25</v>
      </c>
      <c r="K2052" s="1">
        <v>10478.34</v>
      </c>
    </row>
    <row r="2053" spans="1:11" x14ac:dyDescent="0.35">
      <c r="A2053">
        <v>240</v>
      </c>
      <c r="B2053" t="str">
        <f t="shared" si="442"/>
        <v>35</v>
      </c>
      <c r="C2053">
        <v>6146</v>
      </c>
      <c r="D2053" t="str">
        <f t="shared" si="441"/>
        <v>00</v>
      </c>
      <c r="E2053" t="str">
        <f>"103"</f>
        <v>103</v>
      </c>
      <c r="F2053">
        <v>6</v>
      </c>
      <c r="G2053" t="str">
        <f t="shared" si="443"/>
        <v>99</v>
      </c>
      <c r="H2053" t="str">
        <f t="shared" si="444"/>
        <v>0</v>
      </c>
      <c r="I2053" t="str">
        <f t="shared" si="440"/>
        <v>00</v>
      </c>
      <c r="J2053" t="s">
        <v>25</v>
      </c>
      <c r="K2053" s="1">
        <v>10043.18</v>
      </c>
    </row>
    <row r="2054" spans="1:11" x14ac:dyDescent="0.35">
      <c r="A2054">
        <v>240</v>
      </c>
      <c r="B2054" t="str">
        <f t="shared" si="442"/>
        <v>35</v>
      </c>
      <c r="C2054">
        <v>6146</v>
      </c>
      <c r="D2054" t="str">
        <f t="shared" si="441"/>
        <v>00</v>
      </c>
      <c r="E2054" t="str">
        <f>"105"</f>
        <v>105</v>
      </c>
      <c r="F2054">
        <v>6</v>
      </c>
      <c r="G2054" t="str">
        <f t="shared" si="443"/>
        <v>99</v>
      </c>
      <c r="H2054" t="str">
        <f t="shared" si="444"/>
        <v>0</v>
      </c>
      <c r="I2054" t="str">
        <f t="shared" si="440"/>
        <v>00</v>
      </c>
      <c r="J2054" t="s">
        <v>25</v>
      </c>
      <c r="K2054" s="1">
        <v>6807.45</v>
      </c>
    </row>
    <row r="2055" spans="1:11" x14ac:dyDescent="0.35">
      <c r="A2055">
        <v>240</v>
      </c>
      <c r="B2055" t="str">
        <f t="shared" si="442"/>
        <v>35</v>
      </c>
      <c r="C2055">
        <v>6146</v>
      </c>
      <c r="D2055" t="str">
        <f t="shared" si="441"/>
        <v>00</v>
      </c>
      <c r="E2055" t="str">
        <f>"107"</f>
        <v>107</v>
      </c>
      <c r="F2055">
        <v>6</v>
      </c>
      <c r="G2055" t="str">
        <f t="shared" si="443"/>
        <v>99</v>
      </c>
      <c r="H2055" t="str">
        <f t="shared" si="444"/>
        <v>0</v>
      </c>
      <c r="I2055" t="str">
        <f t="shared" si="440"/>
        <v>00</v>
      </c>
      <c r="J2055" t="s">
        <v>25</v>
      </c>
      <c r="K2055" s="1">
        <v>10024.15</v>
      </c>
    </row>
    <row r="2056" spans="1:11" x14ac:dyDescent="0.35">
      <c r="A2056">
        <v>240</v>
      </c>
      <c r="B2056" t="str">
        <f t="shared" si="442"/>
        <v>35</v>
      </c>
      <c r="C2056">
        <v>6146</v>
      </c>
      <c r="D2056" t="str">
        <f t="shared" si="441"/>
        <v>00</v>
      </c>
      <c r="E2056" t="str">
        <f>"999"</f>
        <v>999</v>
      </c>
      <c r="F2056">
        <v>6</v>
      </c>
      <c r="G2056" t="str">
        <f t="shared" si="443"/>
        <v>99</v>
      </c>
      <c r="H2056" t="str">
        <f t="shared" si="444"/>
        <v>0</v>
      </c>
      <c r="I2056" t="str">
        <f t="shared" si="440"/>
        <v>00</v>
      </c>
      <c r="J2056" t="s">
        <v>25</v>
      </c>
      <c r="K2056" s="1">
        <v>24150.83</v>
      </c>
    </row>
    <row r="2057" spans="1:11" x14ac:dyDescent="0.35">
      <c r="A2057">
        <v>240</v>
      </c>
      <c r="B2057" t="str">
        <f t="shared" si="442"/>
        <v>35</v>
      </c>
      <c r="C2057">
        <v>6219</v>
      </c>
      <c r="D2057" t="str">
        <f t="shared" si="441"/>
        <v>00</v>
      </c>
      <c r="E2057" t="str">
        <f>"999"</f>
        <v>999</v>
      </c>
      <c r="F2057">
        <v>6</v>
      </c>
      <c r="G2057" t="str">
        <f t="shared" si="443"/>
        <v>99</v>
      </c>
      <c r="H2057" t="str">
        <f t="shared" si="444"/>
        <v>0</v>
      </c>
      <c r="I2057" t="str">
        <f t="shared" si="440"/>
        <v>00</v>
      </c>
      <c r="J2057" t="s">
        <v>455</v>
      </c>
      <c r="K2057" s="1">
        <v>40000</v>
      </c>
    </row>
    <row r="2058" spans="1:11" x14ac:dyDescent="0.35">
      <c r="A2058">
        <v>240</v>
      </c>
      <c r="B2058" t="str">
        <f t="shared" si="442"/>
        <v>35</v>
      </c>
      <c r="C2058">
        <v>6249</v>
      </c>
      <c r="D2058" t="str">
        <f t="shared" ref="D2058:D2077" si="445">"00"</f>
        <v>00</v>
      </c>
      <c r="E2058" t="str">
        <f>"699"</f>
        <v>699</v>
      </c>
      <c r="F2058">
        <v>6</v>
      </c>
      <c r="G2058" t="str">
        <f t="shared" si="443"/>
        <v>99</v>
      </c>
      <c r="H2058" t="str">
        <f t="shared" si="444"/>
        <v>0</v>
      </c>
      <c r="I2058" t="str">
        <f t="shared" si="440"/>
        <v>00</v>
      </c>
      <c r="J2058" t="s">
        <v>614</v>
      </c>
      <c r="K2058">
        <v>1</v>
      </c>
    </row>
    <row r="2059" spans="1:11" x14ac:dyDescent="0.35">
      <c r="A2059">
        <v>240</v>
      </c>
      <c r="B2059" t="str">
        <f t="shared" si="442"/>
        <v>35</v>
      </c>
      <c r="C2059">
        <v>6249</v>
      </c>
      <c r="D2059" t="str">
        <f t="shared" si="445"/>
        <v>00</v>
      </c>
      <c r="E2059" t="str">
        <f>"999"</f>
        <v>999</v>
      </c>
      <c r="F2059">
        <v>6</v>
      </c>
      <c r="G2059" t="str">
        <f t="shared" si="443"/>
        <v>99</v>
      </c>
      <c r="H2059" t="str">
        <f t="shared" si="444"/>
        <v>0</v>
      </c>
      <c r="I2059" t="str">
        <f t="shared" si="440"/>
        <v>00</v>
      </c>
      <c r="J2059" t="s">
        <v>184</v>
      </c>
      <c r="K2059" s="1">
        <v>55000</v>
      </c>
    </row>
    <row r="2060" spans="1:11" x14ac:dyDescent="0.35">
      <c r="A2060">
        <v>240</v>
      </c>
      <c r="B2060" t="str">
        <f t="shared" si="442"/>
        <v>35</v>
      </c>
      <c r="C2060">
        <v>6269</v>
      </c>
      <c r="D2060" t="str">
        <f t="shared" si="445"/>
        <v>00</v>
      </c>
      <c r="E2060" t="str">
        <f>"999"</f>
        <v>999</v>
      </c>
      <c r="F2060">
        <v>6</v>
      </c>
      <c r="G2060" t="str">
        <f t="shared" si="443"/>
        <v>99</v>
      </c>
      <c r="H2060" t="str">
        <f t="shared" si="444"/>
        <v>0</v>
      </c>
      <c r="I2060" t="str">
        <f>"WF"</f>
        <v>WF</v>
      </c>
      <c r="J2060" t="s">
        <v>38</v>
      </c>
      <c r="K2060" s="1">
        <v>6096.48</v>
      </c>
    </row>
    <row r="2061" spans="1:11" x14ac:dyDescent="0.35">
      <c r="A2061">
        <v>240</v>
      </c>
      <c r="B2061" t="str">
        <f t="shared" si="442"/>
        <v>35</v>
      </c>
      <c r="C2061">
        <v>6299</v>
      </c>
      <c r="D2061" t="str">
        <f t="shared" si="445"/>
        <v>00</v>
      </c>
      <c r="E2061" t="str">
        <f>"999"</f>
        <v>999</v>
      </c>
      <c r="F2061">
        <v>6</v>
      </c>
      <c r="G2061" t="str">
        <f t="shared" si="443"/>
        <v>99</v>
      </c>
      <c r="H2061" t="str">
        <f t="shared" si="444"/>
        <v>0</v>
      </c>
      <c r="I2061" t="str">
        <f t="shared" ref="I2061:I2105" si="446">"00"</f>
        <v>00</v>
      </c>
      <c r="J2061" t="s">
        <v>615</v>
      </c>
      <c r="K2061" s="1">
        <v>10000</v>
      </c>
    </row>
    <row r="2062" spans="1:11" x14ac:dyDescent="0.35">
      <c r="A2062">
        <v>240</v>
      </c>
      <c r="B2062" t="str">
        <f t="shared" si="442"/>
        <v>35</v>
      </c>
      <c r="C2062">
        <v>6341</v>
      </c>
      <c r="D2062" t="str">
        <f t="shared" si="445"/>
        <v>00</v>
      </c>
      <c r="E2062" t="str">
        <f>"999"</f>
        <v>999</v>
      </c>
      <c r="F2062">
        <v>6</v>
      </c>
      <c r="G2062" t="str">
        <f t="shared" si="443"/>
        <v>99</v>
      </c>
      <c r="H2062" t="str">
        <f t="shared" si="444"/>
        <v>0</v>
      </c>
      <c r="I2062" t="str">
        <f t="shared" si="446"/>
        <v>00</v>
      </c>
      <c r="J2062" t="s">
        <v>616</v>
      </c>
      <c r="K2062" s="1">
        <v>1525000</v>
      </c>
    </row>
    <row r="2063" spans="1:11" x14ac:dyDescent="0.35">
      <c r="A2063">
        <v>240</v>
      </c>
      <c r="B2063" t="str">
        <f t="shared" ref="B2063:B2069" si="447">"35"</f>
        <v>35</v>
      </c>
      <c r="C2063">
        <v>6342</v>
      </c>
      <c r="D2063" t="str">
        <f t="shared" si="445"/>
        <v>00</v>
      </c>
      <c r="E2063" t="str">
        <f>"699"</f>
        <v>699</v>
      </c>
      <c r="F2063">
        <v>6</v>
      </c>
      <c r="G2063" t="str">
        <f t="shared" ref="G2063:G2070" si="448">"99"</f>
        <v>99</v>
      </c>
      <c r="H2063" t="str">
        <f t="shared" si="444"/>
        <v>0</v>
      </c>
      <c r="I2063" t="str">
        <f t="shared" si="446"/>
        <v>00</v>
      </c>
      <c r="J2063" t="s">
        <v>617</v>
      </c>
      <c r="K2063">
        <v>1</v>
      </c>
    </row>
    <row r="2064" spans="1:11" x14ac:dyDescent="0.35">
      <c r="A2064">
        <v>240</v>
      </c>
      <c r="B2064" t="str">
        <f t="shared" si="447"/>
        <v>35</v>
      </c>
      <c r="C2064">
        <v>6342</v>
      </c>
      <c r="D2064" t="str">
        <f t="shared" si="445"/>
        <v>00</v>
      </c>
      <c r="E2064" t="str">
        <f t="shared" ref="E2064:E2070" si="449">"999"</f>
        <v>999</v>
      </c>
      <c r="F2064">
        <v>6</v>
      </c>
      <c r="G2064" t="str">
        <f t="shared" si="448"/>
        <v>99</v>
      </c>
      <c r="H2064" t="str">
        <f t="shared" si="444"/>
        <v>0</v>
      </c>
      <c r="I2064" t="str">
        <f t="shared" si="446"/>
        <v>00</v>
      </c>
      <c r="J2064" t="s">
        <v>618</v>
      </c>
      <c r="K2064" s="1">
        <v>100000</v>
      </c>
    </row>
    <row r="2065" spans="1:11" x14ac:dyDescent="0.35">
      <c r="A2065">
        <v>240</v>
      </c>
      <c r="B2065" t="str">
        <f t="shared" si="447"/>
        <v>35</v>
      </c>
      <c r="C2065">
        <v>6344</v>
      </c>
      <c r="D2065" t="str">
        <f t="shared" si="445"/>
        <v>00</v>
      </c>
      <c r="E2065" t="str">
        <f t="shared" si="449"/>
        <v>999</v>
      </c>
      <c r="F2065">
        <v>6</v>
      </c>
      <c r="G2065" t="str">
        <f t="shared" si="448"/>
        <v>99</v>
      </c>
      <c r="H2065" t="str">
        <f t="shared" si="444"/>
        <v>0</v>
      </c>
      <c r="I2065" t="str">
        <f t="shared" si="446"/>
        <v>00</v>
      </c>
      <c r="J2065" t="s">
        <v>611</v>
      </c>
      <c r="K2065" s="1">
        <v>200000</v>
      </c>
    </row>
    <row r="2066" spans="1:11" x14ac:dyDescent="0.35">
      <c r="A2066">
        <v>240</v>
      </c>
      <c r="B2066" t="str">
        <f t="shared" si="447"/>
        <v>35</v>
      </c>
      <c r="C2066">
        <v>6399</v>
      </c>
      <c r="D2066" t="str">
        <f t="shared" si="445"/>
        <v>00</v>
      </c>
      <c r="E2066" t="str">
        <f t="shared" si="449"/>
        <v>999</v>
      </c>
      <c r="F2066">
        <v>6</v>
      </c>
      <c r="G2066" t="str">
        <f t="shared" si="448"/>
        <v>99</v>
      </c>
      <c r="H2066" t="str">
        <f t="shared" si="444"/>
        <v>0</v>
      </c>
      <c r="I2066" t="str">
        <f t="shared" si="446"/>
        <v>00</v>
      </c>
      <c r="J2066" t="s">
        <v>572</v>
      </c>
      <c r="K2066" s="1">
        <v>175000</v>
      </c>
    </row>
    <row r="2067" spans="1:11" x14ac:dyDescent="0.35">
      <c r="A2067">
        <v>240</v>
      </c>
      <c r="B2067" t="str">
        <f t="shared" si="447"/>
        <v>35</v>
      </c>
      <c r="C2067">
        <v>6411</v>
      </c>
      <c r="D2067" t="str">
        <f t="shared" si="445"/>
        <v>00</v>
      </c>
      <c r="E2067" t="str">
        <f t="shared" si="449"/>
        <v>999</v>
      </c>
      <c r="F2067">
        <v>6</v>
      </c>
      <c r="G2067" t="str">
        <f t="shared" si="448"/>
        <v>99</v>
      </c>
      <c r="H2067" t="str">
        <f t="shared" si="444"/>
        <v>0</v>
      </c>
      <c r="I2067" t="str">
        <f t="shared" si="446"/>
        <v>00</v>
      </c>
      <c r="J2067" t="s">
        <v>259</v>
      </c>
      <c r="K2067" s="1">
        <v>10000</v>
      </c>
    </row>
    <row r="2068" spans="1:11" x14ac:dyDescent="0.35">
      <c r="A2068">
        <v>240</v>
      </c>
      <c r="B2068" t="str">
        <f t="shared" si="447"/>
        <v>35</v>
      </c>
      <c r="C2068">
        <v>6499</v>
      </c>
      <c r="D2068" t="str">
        <f t="shared" si="445"/>
        <v>00</v>
      </c>
      <c r="E2068" t="str">
        <f t="shared" si="449"/>
        <v>999</v>
      </c>
      <c r="F2068">
        <v>6</v>
      </c>
      <c r="G2068" t="str">
        <f t="shared" si="448"/>
        <v>99</v>
      </c>
      <c r="H2068" t="str">
        <f t="shared" si="444"/>
        <v>0</v>
      </c>
      <c r="I2068" t="str">
        <f t="shared" si="446"/>
        <v>00</v>
      </c>
      <c r="J2068" t="s">
        <v>70</v>
      </c>
      <c r="K2068" s="1">
        <v>45000</v>
      </c>
    </row>
    <row r="2069" spans="1:11" x14ac:dyDescent="0.35">
      <c r="A2069">
        <v>240</v>
      </c>
      <c r="B2069" t="str">
        <f t="shared" si="447"/>
        <v>35</v>
      </c>
      <c r="C2069">
        <v>6639</v>
      </c>
      <c r="D2069" t="str">
        <f t="shared" si="445"/>
        <v>00</v>
      </c>
      <c r="E2069" t="str">
        <f t="shared" si="449"/>
        <v>999</v>
      </c>
      <c r="F2069">
        <v>6</v>
      </c>
      <c r="G2069" t="str">
        <f t="shared" si="448"/>
        <v>99</v>
      </c>
      <c r="H2069" t="str">
        <f t="shared" si="444"/>
        <v>0</v>
      </c>
      <c r="I2069" t="str">
        <f t="shared" si="446"/>
        <v>00</v>
      </c>
      <c r="J2069" t="s">
        <v>72</v>
      </c>
      <c r="K2069" s="1">
        <v>250000</v>
      </c>
    </row>
    <row r="2070" spans="1:11" x14ac:dyDescent="0.35">
      <c r="A2070">
        <v>240</v>
      </c>
      <c r="B2070" t="str">
        <f>"51"</f>
        <v>51</v>
      </c>
      <c r="C2070">
        <v>6249</v>
      </c>
      <c r="D2070" t="str">
        <f t="shared" si="445"/>
        <v>00</v>
      </c>
      <c r="E2070" t="str">
        <f t="shared" si="449"/>
        <v>999</v>
      </c>
      <c r="F2070">
        <v>6</v>
      </c>
      <c r="G2070" t="str">
        <f t="shared" si="448"/>
        <v>99</v>
      </c>
      <c r="H2070" t="str">
        <f t="shared" si="444"/>
        <v>0</v>
      </c>
      <c r="I2070" t="str">
        <f t="shared" si="446"/>
        <v>00</v>
      </c>
      <c r="J2070" t="s">
        <v>184</v>
      </c>
      <c r="K2070" s="1">
        <v>2500</v>
      </c>
    </row>
    <row r="2071" spans="1:11" x14ac:dyDescent="0.35">
      <c r="A2071">
        <v>599</v>
      </c>
      <c r="B2071" t="str">
        <f t="shared" ref="B2071:B2077" si="450">"00"</f>
        <v>00</v>
      </c>
      <c r="C2071">
        <v>3700</v>
      </c>
      <c r="D2071" t="str">
        <f t="shared" si="445"/>
        <v>00</v>
      </c>
      <c r="E2071" t="str">
        <f t="shared" ref="E2071:E2077" si="451">"000"</f>
        <v>000</v>
      </c>
      <c r="F2071">
        <v>6</v>
      </c>
      <c r="G2071" t="str">
        <f t="shared" ref="G2071:G2077" si="452">"00"</f>
        <v>00</v>
      </c>
      <c r="H2071" t="str">
        <f t="shared" si="444"/>
        <v>0</v>
      </c>
      <c r="I2071" t="str">
        <f t="shared" si="446"/>
        <v>00</v>
      </c>
      <c r="J2071" t="s">
        <v>604</v>
      </c>
      <c r="K2071" s="1">
        <v>-1177836.5</v>
      </c>
    </row>
    <row r="2072" spans="1:11" x14ac:dyDescent="0.35">
      <c r="A2072">
        <v>599</v>
      </c>
      <c r="B2072" t="str">
        <f t="shared" si="450"/>
        <v>00</v>
      </c>
      <c r="C2072">
        <v>5711</v>
      </c>
      <c r="D2072" t="str">
        <f t="shared" si="445"/>
        <v>00</v>
      </c>
      <c r="E2072" t="str">
        <f t="shared" si="451"/>
        <v>000</v>
      </c>
      <c r="F2072">
        <v>6</v>
      </c>
      <c r="G2072" t="str">
        <f t="shared" si="452"/>
        <v>00</v>
      </c>
      <c r="H2072" t="str">
        <f t="shared" si="444"/>
        <v>0</v>
      </c>
      <c r="I2072" t="str">
        <f t="shared" si="446"/>
        <v>00</v>
      </c>
      <c r="J2072" t="s">
        <v>98</v>
      </c>
      <c r="K2072" s="1">
        <v>3500000</v>
      </c>
    </row>
    <row r="2073" spans="1:11" x14ac:dyDescent="0.35">
      <c r="A2073">
        <v>599</v>
      </c>
      <c r="B2073" t="str">
        <f t="shared" si="450"/>
        <v>00</v>
      </c>
      <c r="C2073">
        <v>5712</v>
      </c>
      <c r="D2073" t="str">
        <f t="shared" si="445"/>
        <v>00</v>
      </c>
      <c r="E2073" t="str">
        <f t="shared" si="451"/>
        <v>000</v>
      </c>
      <c r="F2073">
        <v>6</v>
      </c>
      <c r="G2073" t="str">
        <f t="shared" si="452"/>
        <v>00</v>
      </c>
      <c r="H2073" t="str">
        <f t="shared" si="444"/>
        <v>0</v>
      </c>
      <c r="I2073" t="str">
        <f t="shared" si="446"/>
        <v>00</v>
      </c>
      <c r="J2073" t="s">
        <v>619</v>
      </c>
      <c r="K2073" s="1">
        <v>275000</v>
      </c>
    </row>
    <row r="2074" spans="1:11" x14ac:dyDescent="0.35">
      <c r="A2074">
        <v>599</v>
      </c>
      <c r="B2074" t="str">
        <f t="shared" si="450"/>
        <v>00</v>
      </c>
      <c r="C2074">
        <v>5719</v>
      </c>
      <c r="D2074" t="str">
        <f t="shared" si="445"/>
        <v>00</v>
      </c>
      <c r="E2074" t="str">
        <f t="shared" si="451"/>
        <v>000</v>
      </c>
      <c r="F2074">
        <v>6</v>
      </c>
      <c r="G2074" t="str">
        <f t="shared" si="452"/>
        <v>00</v>
      </c>
      <c r="H2074" t="str">
        <f t="shared" si="444"/>
        <v>0</v>
      </c>
      <c r="I2074" t="str">
        <f t="shared" si="446"/>
        <v>00</v>
      </c>
      <c r="J2074" t="s">
        <v>100</v>
      </c>
      <c r="K2074" s="1">
        <v>35000</v>
      </c>
    </row>
    <row r="2075" spans="1:11" x14ac:dyDescent="0.35">
      <c r="A2075">
        <v>599</v>
      </c>
      <c r="B2075" t="str">
        <f t="shared" si="450"/>
        <v>00</v>
      </c>
      <c r="C2075">
        <v>5742</v>
      </c>
      <c r="D2075" t="str">
        <f t="shared" si="445"/>
        <v>00</v>
      </c>
      <c r="E2075" t="str">
        <f t="shared" si="451"/>
        <v>000</v>
      </c>
      <c r="F2075">
        <v>6</v>
      </c>
      <c r="G2075" t="str">
        <f t="shared" si="452"/>
        <v>00</v>
      </c>
      <c r="H2075" t="str">
        <f t="shared" si="444"/>
        <v>0</v>
      </c>
      <c r="I2075" t="str">
        <f t="shared" si="446"/>
        <v>00</v>
      </c>
      <c r="J2075" t="s">
        <v>11</v>
      </c>
      <c r="K2075" s="1">
        <v>1500</v>
      </c>
    </row>
    <row r="2076" spans="1:11" x14ac:dyDescent="0.35">
      <c r="A2076">
        <v>599</v>
      </c>
      <c r="B2076" t="str">
        <f t="shared" si="450"/>
        <v>00</v>
      </c>
      <c r="C2076">
        <v>5749</v>
      </c>
      <c r="D2076" t="str">
        <f t="shared" si="445"/>
        <v>00</v>
      </c>
      <c r="E2076" t="str">
        <f t="shared" si="451"/>
        <v>000</v>
      </c>
      <c r="F2076">
        <v>6</v>
      </c>
      <c r="G2076" t="str">
        <f t="shared" si="452"/>
        <v>00</v>
      </c>
      <c r="H2076" t="str">
        <f t="shared" si="444"/>
        <v>0</v>
      </c>
      <c r="I2076" t="str">
        <f t="shared" si="446"/>
        <v>00</v>
      </c>
      <c r="J2076" t="s">
        <v>12</v>
      </c>
      <c r="K2076">
        <v>1</v>
      </c>
    </row>
    <row r="2077" spans="1:11" x14ac:dyDescent="0.35">
      <c r="A2077">
        <v>599</v>
      </c>
      <c r="B2077" t="str">
        <f t="shared" si="450"/>
        <v>00</v>
      </c>
      <c r="C2077">
        <v>5829</v>
      </c>
      <c r="D2077" t="str">
        <f t="shared" si="445"/>
        <v>00</v>
      </c>
      <c r="E2077" t="str">
        <f t="shared" si="451"/>
        <v>000</v>
      </c>
      <c r="F2077">
        <v>6</v>
      </c>
      <c r="G2077" t="str">
        <f t="shared" si="452"/>
        <v>00</v>
      </c>
      <c r="H2077" t="str">
        <f t="shared" si="444"/>
        <v>0</v>
      </c>
      <c r="I2077" t="str">
        <f t="shared" si="446"/>
        <v>00</v>
      </c>
      <c r="J2077" t="s">
        <v>620</v>
      </c>
      <c r="K2077" s="1">
        <v>1243248</v>
      </c>
    </row>
    <row r="2078" spans="1:11" x14ac:dyDescent="0.35">
      <c r="A2078">
        <v>599</v>
      </c>
      <c r="B2078" t="str">
        <f t="shared" ref="B2078:B2089" si="453">"71"</f>
        <v>71</v>
      </c>
      <c r="C2078">
        <v>6511</v>
      </c>
      <c r="D2078" t="str">
        <f>"05"</f>
        <v>05</v>
      </c>
      <c r="E2078" t="str">
        <f t="shared" ref="E2078:E2089" si="454">"999"</f>
        <v>999</v>
      </c>
      <c r="F2078">
        <v>6</v>
      </c>
      <c r="G2078" t="str">
        <f t="shared" ref="G2078:G2089" si="455">"99"</f>
        <v>99</v>
      </c>
      <c r="H2078" t="str">
        <f t="shared" si="444"/>
        <v>0</v>
      </c>
      <c r="I2078" t="str">
        <f t="shared" si="446"/>
        <v>00</v>
      </c>
      <c r="J2078" t="s">
        <v>621</v>
      </c>
      <c r="K2078">
        <v>0</v>
      </c>
    </row>
    <row r="2079" spans="1:11" x14ac:dyDescent="0.35">
      <c r="A2079">
        <v>599</v>
      </c>
      <c r="B2079" t="str">
        <f t="shared" si="453"/>
        <v>71</v>
      </c>
      <c r="C2079">
        <v>6511</v>
      </c>
      <c r="D2079" t="str">
        <f>"06"</f>
        <v>06</v>
      </c>
      <c r="E2079" t="str">
        <f t="shared" si="454"/>
        <v>999</v>
      </c>
      <c r="F2079">
        <v>6</v>
      </c>
      <c r="G2079" t="str">
        <f t="shared" si="455"/>
        <v>99</v>
      </c>
      <c r="H2079" t="str">
        <f t="shared" si="444"/>
        <v>0</v>
      </c>
      <c r="I2079" t="str">
        <f t="shared" si="446"/>
        <v>00</v>
      </c>
      <c r="J2079" t="s">
        <v>622</v>
      </c>
      <c r="K2079" s="1">
        <v>955000</v>
      </c>
    </row>
    <row r="2080" spans="1:11" x14ac:dyDescent="0.35">
      <c r="A2080">
        <v>599</v>
      </c>
      <c r="B2080" t="str">
        <f t="shared" si="453"/>
        <v>71</v>
      </c>
      <c r="C2080">
        <v>6511</v>
      </c>
      <c r="D2080" t="str">
        <f>"09"</f>
        <v>09</v>
      </c>
      <c r="E2080" t="str">
        <f t="shared" si="454"/>
        <v>999</v>
      </c>
      <c r="F2080">
        <v>6</v>
      </c>
      <c r="G2080" t="str">
        <f t="shared" si="455"/>
        <v>99</v>
      </c>
      <c r="H2080" t="str">
        <f t="shared" si="444"/>
        <v>0</v>
      </c>
      <c r="I2080" t="str">
        <f t="shared" si="446"/>
        <v>00</v>
      </c>
      <c r="J2080" t="s">
        <v>623</v>
      </c>
      <c r="K2080" s="1">
        <v>410000</v>
      </c>
    </row>
    <row r="2081" spans="1:11" x14ac:dyDescent="0.35">
      <c r="A2081">
        <v>599</v>
      </c>
      <c r="B2081" t="str">
        <f t="shared" si="453"/>
        <v>71</v>
      </c>
      <c r="C2081">
        <v>6511</v>
      </c>
      <c r="D2081" t="str">
        <f>"12"</f>
        <v>12</v>
      </c>
      <c r="E2081" t="str">
        <f t="shared" si="454"/>
        <v>999</v>
      </c>
      <c r="F2081">
        <v>6</v>
      </c>
      <c r="G2081" t="str">
        <f t="shared" si="455"/>
        <v>99</v>
      </c>
      <c r="H2081" t="str">
        <f t="shared" si="444"/>
        <v>0</v>
      </c>
      <c r="I2081" t="str">
        <f t="shared" si="446"/>
        <v>00</v>
      </c>
      <c r="J2081" t="s">
        <v>624</v>
      </c>
      <c r="K2081" s="1">
        <v>10488.6</v>
      </c>
    </row>
    <row r="2082" spans="1:11" x14ac:dyDescent="0.35">
      <c r="A2082">
        <v>599</v>
      </c>
      <c r="B2082" t="str">
        <f t="shared" si="453"/>
        <v>71</v>
      </c>
      <c r="C2082">
        <v>6511</v>
      </c>
      <c r="D2082" t="str">
        <f>"13"</f>
        <v>13</v>
      </c>
      <c r="E2082" t="str">
        <f t="shared" si="454"/>
        <v>999</v>
      </c>
      <c r="F2082">
        <v>6</v>
      </c>
      <c r="G2082" t="str">
        <f t="shared" si="455"/>
        <v>99</v>
      </c>
      <c r="H2082" t="str">
        <f t="shared" si="444"/>
        <v>0</v>
      </c>
      <c r="I2082" t="str">
        <f t="shared" si="446"/>
        <v>00</v>
      </c>
      <c r="J2082" t="s">
        <v>625</v>
      </c>
      <c r="K2082" s="1">
        <v>590000</v>
      </c>
    </row>
    <row r="2083" spans="1:11" x14ac:dyDescent="0.35">
      <c r="A2083">
        <v>599</v>
      </c>
      <c r="B2083" t="str">
        <f t="shared" si="453"/>
        <v>71</v>
      </c>
      <c r="C2083">
        <v>6521</v>
      </c>
      <c r="D2083" t="str">
        <f>"05"</f>
        <v>05</v>
      </c>
      <c r="E2083" t="str">
        <f t="shared" si="454"/>
        <v>999</v>
      </c>
      <c r="F2083">
        <v>6</v>
      </c>
      <c r="G2083" t="str">
        <f t="shared" si="455"/>
        <v>99</v>
      </c>
      <c r="H2083" t="str">
        <f t="shared" si="444"/>
        <v>0</v>
      </c>
      <c r="I2083" t="str">
        <f t="shared" si="446"/>
        <v>00</v>
      </c>
      <c r="J2083" t="s">
        <v>626</v>
      </c>
      <c r="K2083">
        <v>0</v>
      </c>
    </row>
    <row r="2084" spans="1:11" x14ac:dyDescent="0.35">
      <c r="A2084">
        <v>599</v>
      </c>
      <c r="B2084" t="str">
        <f t="shared" si="453"/>
        <v>71</v>
      </c>
      <c r="C2084">
        <v>6521</v>
      </c>
      <c r="D2084" t="str">
        <f>"06"</f>
        <v>06</v>
      </c>
      <c r="E2084" t="str">
        <f t="shared" si="454"/>
        <v>999</v>
      </c>
      <c r="F2084">
        <v>6</v>
      </c>
      <c r="G2084" t="str">
        <f t="shared" si="455"/>
        <v>99</v>
      </c>
      <c r="H2084" t="str">
        <f t="shared" ref="H2084:H2105" si="456">"0"</f>
        <v>0</v>
      </c>
      <c r="I2084" t="str">
        <f t="shared" si="446"/>
        <v>00</v>
      </c>
      <c r="J2084" t="s">
        <v>627</v>
      </c>
      <c r="K2084" s="1">
        <v>682912.5</v>
      </c>
    </row>
    <row r="2085" spans="1:11" x14ac:dyDescent="0.35">
      <c r="A2085">
        <v>599</v>
      </c>
      <c r="B2085" t="str">
        <f t="shared" si="453"/>
        <v>71</v>
      </c>
      <c r="C2085">
        <v>6521</v>
      </c>
      <c r="D2085" t="str">
        <f>"09"</f>
        <v>09</v>
      </c>
      <c r="E2085" t="str">
        <f t="shared" si="454"/>
        <v>999</v>
      </c>
      <c r="F2085">
        <v>6</v>
      </c>
      <c r="G2085" t="str">
        <f t="shared" si="455"/>
        <v>99</v>
      </c>
      <c r="H2085" t="str">
        <f t="shared" si="456"/>
        <v>0</v>
      </c>
      <c r="I2085" t="str">
        <f t="shared" si="446"/>
        <v>00</v>
      </c>
      <c r="J2085" t="s">
        <v>628</v>
      </c>
      <c r="K2085" s="1">
        <v>45300</v>
      </c>
    </row>
    <row r="2086" spans="1:11" x14ac:dyDescent="0.35">
      <c r="A2086">
        <v>599</v>
      </c>
      <c r="B2086" t="str">
        <f t="shared" si="453"/>
        <v>71</v>
      </c>
      <c r="C2086">
        <v>6521</v>
      </c>
      <c r="D2086" t="str">
        <f>"12"</f>
        <v>12</v>
      </c>
      <c r="E2086" t="str">
        <f t="shared" si="454"/>
        <v>999</v>
      </c>
      <c r="F2086">
        <v>6</v>
      </c>
      <c r="G2086" t="str">
        <f t="shared" si="455"/>
        <v>99</v>
      </c>
      <c r="H2086" t="str">
        <f t="shared" si="456"/>
        <v>0</v>
      </c>
      <c r="I2086" t="str">
        <f t="shared" si="446"/>
        <v>00</v>
      </c>
      <c r="J2086" t="s">
        <v>629</v>
      </c>
      <c r="K2086" s="1">
        <v>325061.40000000002</v>
      </c>
    </row>
    <row r="2087" spans="1:11" x14ac:dyDescent="0.35">
      <c r="A2087">
        <v>599</v>
      </c>
      <c r="B2087" t="str">
        <f t="shared" si="453"/>
        <v>71</v>
      </c>
      <c r="C2087">
        <v>6521</v>
      </c>
      <c r="D2087" t="str">
        <f>"13"</f>
        <v>13</v>
      </c>
      <c r="E2087" t="str">
        <f t="shared" si="454"/>
        <v>999</v>
      </c>
      <c r="F2087">
        <v>6</v>
      </c>
      <c r="G2087" t="str">
        <f t="shared" si="455"/>
        <v>99</v>
      </c>
      <c r="H2087" t="str">
        <f t="shared" si="456"/>
        <v>0</v>
      </c>
      <c r="I2087" t="str">
        <f t="shared" si="446"/>
        <v>00</v>
      </c>
      <c r="J2087" t="s">
        <v>630</v>
      </c>
      <c r="K2087" s="1">
        <v>1151837.5</v>
      </c>
    </row>
    <row r="2088" spans="1:11" x14ac:dyDescent="0.35">
      <c r="A2088">
        <v>599</v>
      </c>
      <c r="B2088" t="str">
        <f t="shared" si="453"/>
        <v>71</v>
      </c>
      <c r="C2088">
        <v>6521</v>
      </c>
      <c r="D2088" t="str">
        <f>"15"</f>
        <v>15</v>
      </c>
      <c r="E2088" t="str">
        <f t="shared" si="454"/>
        <v>999</v>
      </c>
      <c r="F2088">
        <v>6</v>
      </c>
      <c r="G2088" t="str">
        <f t="shared" si="455"/>
        <v>99</v>
      </c>
      <c r="H2088" t="str">
        <f t="shared" si="456"/>
        <v>0</v>
      </c>
      <c r="I2088" t="str">
        <f t="shared" si="446"/>
        <v>00</v>
      </c>
      <c r="J2088" t="s">
        <v>631</v>
      </c>
      <c r="K2088" s="1">
        <v>2056987.5</v>
      </c>
    </row>
    <row r="2089" spans="1:11" x14ac:dyDescent="0.35">
      <c r="A2089">
        <v>599</v>
      </c>
      <c r="B2089" t="str">
        <f t="shared" si="453"/>
        <v>71</v>
      </c>
      <c r="C2089">
        <v>6599</v>
      </c>
      <c r="D2089" t="str">
        <f t="shared" ref="D2089:D2106" si="457">"00"</f>
        <v>00</v>
      </c>
      <c r="E2089" t="str">
        <f t="shared" si="454"/>
        <v>999</v>
      </c>
      <c r="F2089">
        <v>6</v>
      </c>
      <c r="G2089" t="str">
        <f t="shared" si="455"/>
        <v>99</v>
      </c>
      <c r="H2089" t="str">
        <f t="shared" si="456"/>
        <v>0</v>
      </c>
      <c r="I2089" t="str">
        <f t="shared" si="446"/>
        <v>00</v>
      </c>
      <c r="J2089" t="s">
        <v>632</v>
      </c>
      <c r="K2089" s="1">
        <v>5000</v>
      </c>
    </row>
    <row r="2090" spans="1:11" x14ac:dyDescent="0.35">
      <c r="A2090">
        <v>599</v>
      </c>
      <c r="B2090" t="str">
        <f>"00"</f>
        <v>00</v>
      </c>
      <c r="C2090">
        <v>7911</v>
      </c>
      <c r="D2090" t="str">
        <f t="shared" si="457"/>
        <v>00</v>
      </c>
      <c r="E2090" t="str">
        <f>"000"</f>
        <v>000</v>
      </c>
      <c r="F2090">
        <v>6</v>
      </c>
      <c r="G2090" t="str">
        <f>"00"</f>
        <v>00</v>
      </c>
      <c r="H2090" t="str">
        <f t="shared" si="456"/>
        <v>0</v>
      </c>
      <c r="I2090" t="str">
        <f t="shared" si="446"/>
        <v>00</v>
      </c>
      <c r="J2090" t="s">
        <v>633</v>
      </c>
      <c r="K2090">
        <v>1</v>
      </c>
    </row>
    <row r="2091" spans="1:11" x14ac:dyDescent="0.35">
      <c r="A2091">
        <v>599</v>
      </c>
      <c r="B2091" t="str">
        <f>"00"</f>
        <v>00</v>
      </c>
      <c r="C2091">
        <v>7916</v>
      </c>
      <c r="D2091" t="str">
        <f t="shared" si="457"/>
        <v>00</v>
      </c>
      <c r="E2091" t="str">
        <f>"000"</f>
        <v>000</v>
      </c>
      <c r="F2091">
        <v>6</v>
      </c>
      <c r="G2091" t="str">
        <f>"00"</f>
        <v>00</v>
      </c>
      <c r="H2091" t="str">
        <f t="shared" si="456"/>
        <v>0</v>
      </c>
      <c r="I2091" t="str">
        <f t="shared" si="446"/>
        <v>00</v>
      </c>
      <c r="J2091" t="s">
        <v>634</v>
      </c>
      <c r="K2091">
        <v>1</v>
      </c>
    </row>
    <row r="2092" spans="1:11" x14ac:dyDescent="0.35">
      <c r="A2092">
        <v>699</v>
      </c>
      <c r="B2092" t="str">
        <f>"00"</f>
        <v>00</v>
      </c>
      <c r="C2092">
        <v>3700</v>
      </c>
      <c r="D2092" t="str">
        <f t="shared" si="457"/>
        <v>00</v>
      </c>
      <c r="E2092" t="str">
        <f>"000"</f>
        <v>000</v>
      </c>
      <c r="F2092">
        <v>6</v>
      </c>
      <c r="G2092" t="str">
        <f>"00"</f>
        <v>00</v>
      </c>
      <c r="H2092" t="str">
        <f t="shared" si="456"/>
        <v>0</v>
      </c>
      <c r="I2092" t="str">
        <f t="shared" si="446"/>
        <v>00</v>
      </c>
      <c r="J2092" t="s">
        <v>604</v>
      </c>
      <c r="K2092" s="1">
        <v>-25519654.309999999</v>
      </c>
    </row>
    <row r="2093" spans="1:11" x14ac:dyDescent="0.35">
      <c r="A2093">
        <v>699</v>
      </c>
      <c r="B2093" t="str">
        <f t="shared" ref="B2093:B2106" si="458">"81"</f>
        <v>81</v>
      </c>
      <c r="C2093">
        <v>6119</v>
      </c>
      <c r="D2093" t="str">
        <f t="shared" si="457"/>
        <v>00</v>
      </c>
      <c r="E2093" t="str">
        <f t="shared" ref="E2093:E2098" si="459">"999"</f>
        <v>999</v>
      </c>
      <c r="F2093">
        <v>6</v>
      </c>
      <c r="G2093" t="str">
        <f t="shared" ref="G2093:G2106" si="460">"99"</f>
        <v>99</v>
      </c>
      <c r="H2093" t="str">
        <f t="shared" si="456"/>
        <v>0</v>
      </c>
      <c r="I2093" t="str">
        <f t="shared" si="446"/>
        <v>00</v>
      </c>
      <c r="J2093" t="s">
        <v>635</v>
      </c>
      <c r="K2093" s="1">
        <v>90000</v>
      </c>
    </row>
    <row r="2094" spans="1:11" x14ac:dyDescent="0.35">
      <c r="A2094">
        <v>699</v>
      </c>
      <c r="B2094" t="str">
        <f t="shared" si="458"/>
        <v>81</v>
      </c>
      <c r="C2094">
        <v>6141</v>
      </c>
      <c r="D2094" t="str">
        <f t="shared" si="457"/>
        <v>00</v>
      </c>
      <c r="E2094" t="str">
        <f t="shared" si="459"/>
        <v>999</v>
      </c>
      <c r="F2094">
        <v>6</v>
      </c>
      <c r="G2094" t="str">
        <f t="shared" si="460"/>
        <v>99</v>
      </c>
      <c r="H2094" t="str">
        <f t="shared" si="456"/>
        <v>0</v>
      </c>
      <c r="I2094" t="str">
        <f t="shared" si="446"/>
        <v>00</v>
      </c>
      <c r="J2094" t="s">
        <v>23</v>
      </c>
      <c r="K2094" s="1">
        <v>1151.1099999999999</v>
      </c>
    </row>
    <row r="2095" spans="1:11" x14ac:dyDescent="0.35">
      <c r="A2095">
        <v>699</v>
      </c>
      <c r="B2095" t="str">
        <f t="shared" si="458"/>
        <v>81</v>
      </c>
      <c r="C2095">
        <v>6142</v>
      </c>
      <c r="D2095" t="str">
        <f t="shared" si="457"/>
        <v>00</v>
      </c>
      <c r="E2095" t="str">
        <f t="shared" si="459"/>
        <v>999</v>
      </c>
      <c r="F2095">
        <v>6</v>
      </c>
      <c r="G2095" t="str">
        <f t="shared" si="460"/>
        <v>99</v>
      </c>
      <c r="H2095" t="str">
        <f t="shared" si="456"/>
        <v>0</v>
      </c>
      <c r="I2095" t="str">
        <f t="shared" si="446"/>
        <v>00</v>
      </c>
      <c r="J2095" t="s">
        <v>156</v>
      </c>
      <c r="K2095" s="1">
        <v>2820</v>
      </c>
    </row>
    <row r="2096" spans="1:11" x14ac:dyDescent="0.35">
      <c r="A2096">
        <v>699</v>
      </c>
      <c r="B2096" t="str">
        <f t="shared" si="458"/>
        <v>81</v>
      </c>
      <c r="C2096">
        <v>6143</v>
      </c>
      <c r="D2096" t="str">
        <f t="shared" si="457"/>
        <v>00</v>
      </c>
      <c r="E2096" t="str">
        <f t="shared" si="459"/>
        <v>999</v>
      </c>
      <c r="F2096">
        <v>6</v>
      </c>
      <c r="G2096" t="str">
        <f t="shared" si="460"/>
        <v>99</v>
      </c>
      <c r="H2096" t="str">
        <f t="shared" si="456"/>
        <v>0</v>
      </c>
      <c r="I2096" t="str">
        <f t="shared" si="446"/>
        <v>00</v>
      </c>
      <c r="J2096" t="s">
        <v>24</v>
      </c>
      <c r="K2096">
        <v>889.2</v>
      </c>
    </row>
    <row r="2097" spans="1:11" x14ac:dyDescent="0.35">
      <c r="A2097">
        <v>699</v>
      </c>
      <c r="B2097" t="str">
        <f t="shared" si="458"/>
        <v>81</v>
      </c>
      <c r="C2097">
        <v>6146</v>
      </c>
      <c r="D2097" t="str">
        <f t="shared" si="457"/>
        <v>00</v>
      </c>
      <c r="E2097" t="str">
        <f t="shared" si="459"/>
        <v>999</v>
      </c>
      <c r="F2097">
        <v>6</v>
      </c>
      <c r="G2097" t="str">
        <f t="shared" si="460"/>
        <v>99</v>
      </c>
      <c r="H2097" t="str">
        <f t="shared" si="456"/>
        <v>0</v>
      </c>
      <c r="I2097" t="str">
        <f t="shared" si="446"/>
        <v>00</v>
      </c>
      <c r="J2097" t="s">
        <v>25</v>
      </c>
      <c r="K2097" s="1">
        <v>1845</v>
      </c>
    </row>
    <row r="2098" spans="1:11" x14ac:dyDescent="0.35">
      <c r="A2098">
        <v>699</v>
      </c>
      <c r="B2098" t="str">
        <f t="shared" si="458"/>
        <v>81</v>
      </c>
      <c r="C2098">
        <v>6411</v>
      </c>
      <c r="D2098" t="str">
        <f t="shared" si="457"/>
        <v>00</v>
      </c>
      <c r="E2098" t="str">
        <f t="shared" si="459"/>
        <v>999</v>
      </c>
      <c r="F2098">
        <v>6</v>
      </c>
      <c r="G2098" t="str">
        <f t="shared" si="460"/>
        <v>99</v>
      </c>
      <c r="H2098" t="str">
        <f t="shared" si="456"/>
        <v>0</v>
      </c>
      <c r="I2098" t="str">
        <f t="shared" si="446"/>
        <v>00</v>
      </c>
      <c r="J2098" t="s">
        <v>259</v>
      </c>
      <c r="K2098" s="1">
        <v>3600</v>
      </c>
    </row>
    <row r="2099" spans="1:11" x14ac:dyDescent="0.35">
      <c r="A2099">
        <v>699</v>
      </c>
      <c r="B2099" t="str">
        <f t="shared" si="458"/>
        <v>81</v>
      </c>
      <c r="C2099">
        <v>6629</v>
      </c>
      <c r="D2099" t="str">
        <f t="shared" si="457"/>
        <v>00</v>
      </c>
      <c r="E2099" t="str">
        <f>"001"</f>
        <v>001</v>
      </c>
      <c r="F2099">
        <v>6</v>
      </c>
      <c r="G2099" t="str">
        <f t="shared" si="460"/>
        <v>99</v>
      </c>
      <c r="H2099" t="str">
        <f t="shared" si="456"/>
        <v>0</v>
      </c>
      <c r="I2099" t="str">
        <f t="shared" si="446"/>
        <v>00</v>
      </c>
      <c r="J2099" t="s">
        <v>636</v>
      </c>
      <c r="K2099" s="1">
        <v>1644640</v>
      </c>
    </row>
    <row r="2100" spans="1:11" x14ac:dyDescent="0.35">
      <c r="A2100">
        <v>699</v>
      </c>
      <c r="B2100" t="str">
        <f t="shared" si="458"/>
        <v>81</v>
      </c>
      <c r="C2100">
        <v>6629</v>
      </c>
      <c r="D2100" t="str">
        <f t="shared" si="457"/>
        <v>00</v>
      </c>
      <c r="E2100" t="str">
        <f>"041"</f>
        <v>041</v>
      </c>
      <c r="F2100">
        <v>6</v>
      </c>
      <c r="G2100" t="str">
        <f t="shared" si="460"/>
        <v>99</v>
      </c>
      <c r="H2100" t="str">
        <f t="shared" si="456"/>
        <v>0</v>
      </c>
      <c r="I2100" t="str">
        <f t="shared" si="446"/>
        <v>00</v>
      </c>
      <c r="J2100" t="s">
        <v>637</v>
      </c>
      <c r="K2100" s="1">
        <v>953131</v>
      </c>
    </row>
    <row r="2101" spans="1:11" x14ac:dyDescent="0.35">
      <c r="A2101">
        <v>699</v>
      </c>
      <c r="B2101" t="str">
        <f t="shared" si="458"/>
        <v>81</v>
      </c>
      <c r="C2101">
        <v>6629</v>
      </c>
      <c r="D2101" t="str">
        <f t="shared" si="457"/>
        <v>00</v>
      </c>
      <c r="E2101" t="str">
        <f>"101"</f>
        <v>101</v>
      </c>
      <c r="F2101">
        <v>6</v>
      </c>
      <c r="G2101" t="str">
        <f t="shared" si="460"/>
        <v>99</v>
      </c>
      <c r="H2101" t="str">
        <f t="shared" si="456"/>
        <v>0</v>
      </c>
      <c r="I2101" t="str">
        <f t="shared" si="446"/>
        <v>00</v>
      </c>
      <c r="J2101" t="s">
        <v>638</v>
      </c>
      <c r="K2101" s="1">
        <v>636725</v>
      </c>
    </row>
    <row r="2102" spans="1:11" x14ac:dyDescent="0.35">
      <c r="A2102">
        <v>699</v>
      </c>
      <c r="B2102" t="str">
        <f t="shared" si="458"/>
        <v>81</v>
      </c>
      <c r="C2102">
        <v>6629</v>
      </c>
      <c r="D2102" t="str">
        <f t="shared" si="457"/>
        <v>00</v>
      </c>
      <c r="E2102" t="str">
        <f>"102"</f>
        <v>102</v>
      </c>
      <c r="F2102">
        <v>6</v>
      </c>
      <c r="G2102" t="str">
        <f t="shared" si="460"/>
        <v>99</v>
      </c>
      <c r="H2102" t="str">
        <f t="shared" si="456"/>
        <v>0</v>
      </c>
      <c r="I2102" t="str">
        <f t="shared" si="446"/>
        <v>00</v>
      </c>
      <c r="J2102" t="s">
        <v>639</v>
      </c>
      <c r="K2102" s="1">
        <v>408644</v>
      </c>
    </row>
    <row r="2103" spans="1:11" x14ac:dyDescent="0.35">
      <c r="A2103">
        <v>699</v>
      </c>
      <c r="B2103" t="str">
        <f t="shared" si="458"/>
        <v>81</v>
      </c>
      <c r="C2103">
        <v>6629</v>
      </c>
      <c r="D2103" t="str">
        <f t="shared" si="457"/>
        <v>00</v>
      </c>
      <c r="E2103" t="str">
        <f>"103"</f>
        <v>103</v>
      </c>
      <c r="F2103">
        <v>6</v>
      </c>
      <c r="G2103" t="str">
        <f t="shared" si="460"/>
        <v>99</v>
      </c>
      <c r="H2103" t="str">
        <f t="shared" si="456"/>
        <v>0</v>
      </c>
      <c r="I2103" t="str">
        <f t="shared" si="446"/>
        <v>00</v>
      </c>
      <c r="J2103" t="s">
        <v>640</v>
      </c>
      <c r="K2103" s="1">
        <v>550636</v>
      </c>
    </row>
    <row r="2104" spans="1:11" x14ac:dyDescent="0.35">
      <c r="A2104">
        <v>699</v>
      </c>
      <c r="B2104" t="str">
        <f t="shared" si="458"/>
        <v>81</v>
      </c>
      <c r="C2104">
        <v>6629</v>
      </c>
      <c r="D2104" t="str">
        <f t="shared" si="457"/>
        <v>00</v>
      </c>
      <c r="E2104" t="str">
        <f>"105"</f>
        <v>105</v>
      </c>
      <c r="F2104">
        <v>6</v>
      </c>
      <c r="G2104" t="str">
        <f t="shared" si="460"/>
        <v>99</v>
      </c>
      <c r="H2104" t="str">
        <f t="shared" si="456"/>
        <v>0</v>
      </c>
      <c r="I2104" t="str">
        <f t="shared" si="446"/>
        <v>00</v>
      </c>
      <c r="J2104" t="s">
        <v>641</v>
      </c>
      <c r="K2104" s="1">
        <v>556226</v>
      </c>
    </row>
    <row r="2105" spans="1:11" x14ac:dyDescent="0.35">
      <c r="A2105">
        <v>699</v>
      </c>
      <c r="B2105" t="str">
        <f t="shared" si="458"/>
        <v>81</v>
      </c>
      <c r="C2105">
        <v>6629</v>
      </c>
      <c r="D2105" t="str">
        <f t="shared" si="457"/>
        <v>00</v>
      </c>
      <c r="E2105" t="str">
        <f>"107"</f>
        <v>107</v>
      </c>
      <c r="F2105">
        <v>6</v>
      </c>
      <c r="G2105" t="str">
        <f t="shared" si="460"/>
        <v>99</v>
      </c>
      <c r="H2105" t="str">
        <f t="shared" si="456"/>
        <v>0</v>
      </c>
      <c r="I2105" t="str">
        <f t="shared" si="446"/>
        <v>00</v>
      </c>
      <c r="J2105" t="s">
        <v>642</v>
      </c>
      <c r="K2105" s="1">
        <v>840209</v>
      </c>
    </row>
    <row r="2106" spans="1:11" x14ac:dyDescent="0.35">
      <c r="A2106">
        <v>699</v>
      </c>
      <c r="B2106" t="str">
        <f t="shared" si="458"/>
        <v>81</v>
      </c>
      <c r="C2106">
        <v>6629</v>
      </c>
      <c r="D2106" t="str">
        <f t="shared" si="457"/>
        <v>00</v>
      </c>
      <c r="E2106" t="str">
        <f>"999"</f>
        <v>999</v>
      </c>
      <c r="F2106">
        <v>6</v>
      </c>
      <c r="G2106" t="str">
        <f t="shared" si="460"/>
        <v>99</v>
      </c>
      <c r="H2106" t="str">
        <f>"M"</f>
        <v>M</v>
      </c>
      <c r="I2106" t="str">
        <f>"78"</f>
        <v>78</v>
      </c>
      <c r="J2106" t="s">
        <v>643</v>
      </c>
      <c r="K2106" s="1">
        <v>19829138</v>
      </c>
    </row>
    <row r="2107" spans="1:11" x14ac:dyDescent="0.35">
      <c r="B2107" t="str">
        <f>""</f>
        <v/>
      </c>
      <c r="D2107" t="str">
        <f>""</f>
        <v/>
      </c>
      <c r="E2107" t="str">
        <f>""</f>
        <v/>
      </c>
      <c r="G2107" t="str">
        <f>""</f>
        <v/>
      </c>
      <c r="H2107" t="str">
        <f>""</f>
        <v/>
      </c>
      <c r="I2107" t="str">
        <f>""</f>
        <v/>
      </c>
      <c r="K210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ED675BBB2CC44E99F1BE2BC861F527" ma:contentTypeVersion="0" ma:contentTypeDescription="Create a new document." ma:contentTypeScope="" ma:versionID="0be1dc07da13f6b3e41c5b34b9be15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77263769576aba1858f8b70453f048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873096-420C-4B1A-97C8-4A2016457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19669-C0DA-42C4-B532-7402BB6F2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2E03AA-CE0B-441F-929D-0A1605E2A3F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DRptBud1000BudgetReport_csv_201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Nielsen</dc:creator>
  <cp:lastModifiedBy>Michael Nielsen</cp:lastModifiedBy>
  <dcterms:created xsi:type="dcterms:W3CDTF">2015-09-30T21:41:51Z</dcterms:created>
  <dcterms:modified xsi:type="dcterms:W3CDTF">2015-09-30T21:41:51Z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0x010100DAED675BBB2CC44E99F1BE2BC861F527</vt:lpwstr>
  </property>
</Properties>
</file>